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050" tabRatio="696" firstSheet="2" activeTab="2"/>
  </bookViews>
  <sheets>
    <sheet name="Лист2" sheetId="2" state="hidden" r:id="rId1"/>
    <sheet name="Лист3" sheetId="3" state="hidden" r:id="rId2"/>
    <sheet name="Рейтинг места 9 мес 2019 " sheetId="6" r:id="rId3"/>
    <sheet name="Изменение рейтинга" sheetId="8" r:id="rId4"/>
    <sheet name="жалобы" sheetId="20" state="hidden" r:id="rId5"/>
    <sheet name="Рейтинг 9 мес 2017" sheetId="21" r:id="rId6"/>
    <sheet name="Рейтинг 9 мес 2018" sheetId="23" r:id="rId7"/>
  </sheets>
  <externalReferences>
    <externalReference r:id="rId8"/>
  </externalReferences>
  <definedNames>
    <definedName name="_xlnm._FilterDatabase" localSheetId="4" hidden="1">жалобы!$A$1:$I$1</definedName>
    <definedName name="_xlnm._FilterDatabase" localSheetId="3" hidden="1">'Изменение рейтинга'!$A$2:$AE$88</definedName>
    <definedName name="_xlnm._FilterDatabase" localSheetId="0" hidden="1">Лист2!$A$1:$C$1</definedName>
    <definedName name="_xlnm._FilterDatabase" localSheetId="5" hidden="1">'Рейтинг 9 мес 2017'!$A$2:$Q$88</definedName>
    <definedName name="_xlnm._FilterDatabase" localSheetId="6" hidden="1">'Рейтинг 9 мес 2018'!$A$2:$Q$88</definedName>
    <definedName name="_xlnm._FilterDatabase" localSheetId="2" hidden="1">'Рейтинг места 9 мес 2019 '!$A$2:$Q$88</definedName>
  </definedNames>
  <calcPr calcId="145621"/>
</workbook>
</file>

<file path=xl/calcChain.xml><?xml version="1.0" encoding="utf-8"?>
<calcChain xmlns="http://schemas.openxmlformats.org/spreadsheetml/2006/main">
  <c r="C6" i="8" l="1"/>
  <c r="C10" i="8"/>
  <c r="C14" i="8"/>
  <c r="C18" i="8"/>
  <c r="C22" i="8"/>
  <c r="C26" i="8"/>
  <c r="C30" i="8"/>
  <c r="C34" i="8"/>
  <c r="C38" i="8"/>
  <c r="C42" i="8"/>
  <c r="C46" i="8"/>
  <c r="C50" i="8"/>
  <c r="C54" i="8"/>
  <c r="C58" i="8"/>
  <c r="C62" i="8"/>
  <c r="C66" i="8"/>
  <c r="C70" i="8"/>
  <c r="C74" i="8"/>
  <c r="D4" i="8"/>
  <c r="C4" i="8" s="1"/>
  <c r="D5" i="8"/>
  <c r="C5" i="8" s="1"/>
  <c r="D6" i="8"/>
  <c r="B6" i="8" s="1"/>
  <c r="D7" i="8"/>
  <c r="B7" i="8" s="1"/>
  <c r="D8" i="8"/>
  <c r="C8" i="8" s="1"/>
  <c r="D9" i="8"/>
  <c r="C9" i="8" s="1"/>
  <c r="D10" i="8"/>
  <c r="B10" i="8" s="1"/>
  <c r="D11" i="8"/>
  <c r="B11" i="8" s="1"/>
  <c r="D12" i="8"/>
  <c r="C12" i="8" s="1"/>
  <c r="D13" i="8"/>
  <c r="C13" i="8" s="1"/>
  <c r="D14" i="8"/>
  <c r="B14" i="8" s="1"/>
  <c r="D15" i="8"/>
  <c r="B15" i="8" s="1"/>
  <c r="D16" i="8"/>
  <c r="C16" i="8" s="1"/>
  <c r="D17" i="8"/>
  <c r="C17" i="8" s="1"/>
  <c r="D18" i="8"/>
  <c r="B18" i="8" s="1"/>
  <c r="D19" i="8"/>
  <c r="B19" i="8" s="1"/>
  <c r="D20" i="8"/>
  <c r="C20" i="8" s="1"/>
  <c r="D21" i="8"/>
  <c r="C21" i="8" s="1"/>
  <c r="D22" i="8"/>
  <c r="B22" i="8" s="1"/>
  <c r="D23" i="8"/>
  <c r="B23" i="8" s="1"/>
  <c r="D24" i="8"/>
  <c r="C24" i="8" s="1"/>
  <c r="D25" i="8"/>
  <c r="C25" i="8" s="1"/>
  <c r="D26" i="8"/>
  <c r="B26" i="8" s="1"/>
  <c r="D27" i="8"/>
  <c r="B27" i="8" s="1"/>
  <c r="D28" i="8"/>
  <c r="C28" i="8" s="1"/>
  <c r="D29" i="8"/>
  <c r="C29" i="8" s="1"/>
  <c r="D30" i="8"/>
  <c r="B30" i="8" s="1"/>
  <c r="D31" i="8"/>
  <c r="B31" i="8" s="1"/>
  <c r="D32" i="8"/>
  <c r="C32" i="8" s="1"/>
  <c r="D33" i="8"/>
  <c r="C33" i="8" s="1"/>
  <c r="D34" i="8"/>
  <c r="B34" i="8" s="1"/>
  <c r="D35" i="8"/>
  <c r="B35" i="8" s="1"/>
  <c r="D36" i="8"/>
  <c r="C36" i="8" s="1"/>
  <c r="D37" i="8"/>
  <c r="C37" i="8" s="1"/>
  <c r="D38" i="8"/>
  <c r="B38" i="8" s="1"/>
  <c r="D39" i="8"/>
  <c r="B39" i="8" s="1"/>
  <c r="D40" i="8"/>
  <c r="C40" i="8" s="1"/>
  <c r="D41" i="8"/>
  <c r="C41" i="8" s="1"/>
  <c r="D42" i="8"/>
  <c r="B42" i="8" s="1"/>
  <c r="D43" i="8"/>
  <c r="B43" i="8" s="1"/>
  <c r="D44" i="8"/>
  <c r="C44" i="8" s="1"/>
  <c r="D45" i="8"/>
  <c r="C45" i="8" s="1"/>
  <c r="D46" i="8"/>
  <c r="B46" i="8" s="1"/>
  <c r="D47" i="8"/>
  <c r="B47" i="8" s="1"/>
  <c r="D48" i="8"/>
  <c r="C48" i="8" s="1"/>
  <c r="D49" i="8"/>
  <c r="C49" i="8" s="1"/>
  <c r="D50" i="8"/>
  <c r="B50" i="8" s="1"/>
  <c r="D51" i="8"/>
  <c r="B51" i="8" s="1"/>
  <c r="D52" i="8"/>
  <c r="C52" i="8" s="1"/>
  <c r="D53" i="8"/>
  <c r="C53" i="8" s="1"/>
  <c r="D54" i="8"/>
  <c r="B54" i="8" s="1"/>
  <c r="D55" i="8"/>
  <c r="B55" i="8" s="1"/>
  <c r="D56" i="8"/>
  <c r="C56" i="8" s="1"/>
  <c r="D57" i="8"/>
  <c r="C57" i="8" s="1"/>
  <c r="D58" i="8"/>
  <c r="B58" i="8" s="1"/>
  <c r="D59" i="8"/>
  <c r="B59" i="8" s="1"/>
  <c r="D60" i="8"/>
  <c r="C60" i="8" s="1"/>
  <c r="D61" i="8"/>
  <c r="C61" i="8" s="1"/>
  <c r="D62" i="8"/>
  <c r="B62" i="8" s="1"/>
  <c r="D63" i="8"/>
  <c r="B63" i="8" s="1"/>
  <c r="D64" i="8"/>
  <c r="C64" i="8" s="1"/>
  <c r="D65" i="8"/>
  <c r="C65" i="8" s="1"/>
  <c r="D66" i="8"/>
  <c r="B66" i="8" s="1"/>
  <c r="D67" i="8"/>
  <c r="B67" i="8" s="1"/>
  <c r="D68" i="8"/>
  <c r="C68" i="8" s="1"/>
  <c r="D69" i="8"/>
  <c r="C69" i="8" s="1"/>
  <c r="D70" i="8"/>
  <c r="B70" i="8" s="1"/>
  <c r="D71" i="8"/>
  <c r="B71" i="8" s="1"/>
  <c r="D72" i="8"/>
  <c r="C72" i="8" s="1"/>
  <c r="D73" i="8"/>
  <c r="C73" i="8" s="1"/>
  <c r="D74" i="8"/>
  <c r="B74" i="8" s="1"/>
  <c r="D75" i="8"/>
  <c r="B75" i="8" s="1"/>
  <c r="D76" i="8"/>
  <c r="C76" i="8" s="1"/>
  <c r="D77" i="8"/>
  <c r="C77" i="8" s="1"/>
  <c r="D78" i="8"/>
  <c r="B78" i="8" s="1"/>
  <c r="D79" i="8"/>
  <c r="B79" i="8" s="1"/>
  <c r="D80" i="8"/>
  <c r="C80" i="8" s="1"/>
  <c r="D81" i="8"/>
  <c r="C81" i="8" s="1"/>
  <c r="D82" i="8"/>
  <c r="B82" i="8" s="1"/>
  <c r="D83" i="8"/>
  <c r="B83" i="8" s="1"/>
  <c r="D84" i="8"/>
  <c r="C84" i="8" s="1"/>
  <c r="D85" i="8"/>
  <c r="C85" i="8" s="1"/>
  <c r="D86" i="8"/>
  <c r="B86" i="8" s="1"/>
  <c r="D87" i="8"/>
  <c r="B87" i="8" s="1"/>
  <c r="D88" i="8"/>
  <c r="C88" i="8" s="1"/>
  <c r="D3" i="8"/>
  <c r="C3" i="8" s="1"/>
  <c r="C87" i="8" l="1"/>
  <c r="C83" i="8"/>
  <c r="C79" i="8"/>
  <c r="C75" i="8"/>
  <c r="C71" i="8"/>
  <c r="C67" i="8"/>
  <c r="C63" i="8"/>
  <c r="C59" i="8"/>
  <c r="C55" i="8"/>
  <c r="C51" i="8"/>
  <c r="C47" i="8"/>
  <c r="C43" i="8"/>
  <c r="C39" i="8"/>
  <c r="C35" i="8"/>
  <c r="C31" i="8"/>
  <c r="C27" i="8"/>
  <c r="C23" i="8"/>
  <c r="C19" i="8"/>
  <c r="C15" i="8"/>
  <c r="C11" i="8"/>
  <c r="C7" i="8"/>
  <c r="B3" i="8"/>
  <c r="B85" i="8"/>
  <c r="B81" i="8"/>
  <c r="B77" i="8"/>
  <c r="B73" i="8"/>
  <c r="B69" i="8"/>
  <c r="B65" i="8"/>
  <c r="B61" i="8"/>
  <c r="B57" i="8"/>
  <c r="B53" i="8"/>
  <c r="B49" i="8"/>
  <c r="B45" i="8"/>
  <c r="B41" i="8"/>
  <c r="B37" i="8"/>
  <c r="B33" i="8"/>
  <c r="B29" i="8"/>
  <c r="B25" i="8"/>
  <c r="B21" i="8"/>
  <c r="B17" i="8"/>
  <c r="B13" i="8"/>
  <c r="B9" i="8"/>
  <c r="B5" i="8"/>
  <c r="C86" i="8"/>
  <c r="C78" i="8"/>
  <c r="B88" i="8"/>
  <c r="B84" i="8"/>
  <c r="B80" i="8"/>
  <c r="B76" i="8"/>
  <c r="B72" i="8"/>
  <c r="B68" i="8"/>
  <c r="B64" i="8"/>
  <c r="B60" i="8"/>
  <c r="B56" i="8"/>
  <c r="B52" i="8"/>
  <c r="B48" i="8"/>
  <c r="B44" i="8"/>
  <c r="B40" i="8"/>
  <c r="B36" i="8"/>
  <c r="B32" i="8"/>
  <c r="B28" i="8"/>
  <c r="B24" i="8"/>
  <c r="B20" i="8"/>
  <c r="B16" i="8"/>
  <c r="B12" i="8"/>
  <c r="B8" i="8"/>
  <c r="B4" i="8"/>
  <c r="C82" i="8"/>
  <c r="Q88" i="23"/>
  <c r="N88" i="23"/>
  <c r="O88" i="23" s="1"/>
  <c r="M88" i="23"/>
  <c r="L88" i="23"/>
  <c r="K88" i="23"/>
  <c r="J88" i="23"/>
  <c r="I88" i="23"/>
  <c r="H88" i="23"/>
  <c r="G88" i="23"/>
  <c r="F88" i="23"/>
  <c r="E88" i="23"/>
  <c r="D88" i="23"/>
  <c r="C88" i="23"/>
  <c r="B88" i="23"/>
  <c r="Q87" i="23"/>
  <c r="N87" i="23"/>
  <c r="M87" i="23"/>
  <c r="L87" i="23"/>
  <c r="K87" i="23"/>
  <c r="J87" i="23"/>
  <c r="I87" i="23"/>
  <c r="H87" i="23"/>
  <c r="G87" i="23"/>
  <c r="F87" i="23"/>
  <c r="E87" i="23"/>
  <c r="D87" i="23"/>
  <c r="C87" i="23"/>
  <c r="B87" i="23"/>
  <c r="Q86" i="23"/>
  <c r="N86" i="23"/>
  <c r="M86" i="23"/>
  <c r="L86" i="23"/>
  <c r="K86" i="23"/>
  <c r="J86" i="23"/>
  <c r="I86" i="23"/>
  <c r="H86" i="23"/>
  <c r="G86" i="23"/>
  <c r="F86" i="23"/>
  <c r="E86" i="23"/>
  <c r="D86" i="23"/>
  <c r="C86" i="23"/>
  <c r="B86" i="23"/>
  <c r="Q85" i="23"/>
  <c r="N85" i="23"/>
  <c r="O85" i="23" s="1"/>
  <c r="M85" i="23"/>
  <c r="L85" i="23"/>
  <c r="K85" i="23"/>
  <c r="J85" i="23"/>
  <c r="I85" i="23"/>
  <c r="H85" i="23"/>
  <c r="G85" i="23"/>
  <c r="F85" i="23"/>
  <c r="E85" i="23"/>
  <c r="D85" i="23"/>
  <c r="C85" i="23"/>
  <c r="B85" i="23"/>
  <c r="Q84" i="23"/>
  <c r="N84" i="23"/>
  <c r="O84" i="23" s="1"/>
  <c r="M84" i="23"/>
  <c r="L84" i="23"/>
  <c r="K84" i="23"/>
  <c r="J84" i="23"/>
  <c r="I84" i="23"/>
  <c r="H84" i="23"/>
  <c r="G84" i="23"/>
  <c r="F84" i="23"/>
  <c r="E84" i="23"/>
  <c r="D84" i="23"/>
  <c r="C84" i="23"/>
  <c r="B84" i="23"/>
  <c r="Q83" i="23"/>
  <c r="N83" i="23"/>
  <c r="M83" i="23"/>
  <c r="L83" i="23"/>
  <c r="K83" i="23"/>
  <c r="J83" i="23"/>
  <c r="I83" i="23"/>
  <c r="H83" i="23"/>
  <c r="G83" i="23"/>
  <c r="F83" i="23"/>
  <c r="E83" i="23"/>
  <c r="D83" i="23"/>
  <c r="C83" i="23"/>
  <c r="B83" i="23"/>
  <c r="Q82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B82" i="23"/>
  <c r="Q81" i="23"/>
  <c r="N81" i="23"/>
  <c r="O81" i="23" s="1"/>
  <c r="M81" i="23"/>
  <c r="L81" i="23"/>
  <c r="K81" i="23"/>
  <c r="J81" i="23"/>
  <c r="I81" i="23"/>
  <c r="H81" i="23"/>
  <c r="G81" i="23"/>
  <c r="F81" i="23"/>
  <c r="E81" i="23"/>
  <c r="D81" i="23"/>
  <c r="C81" i="23"/>
  <c r="B81" i="23"/>
  <c r="Q80" i="23"/>
  <c r="N80" i="23"/>
  <c r="O80" i="23" s="1"/>
  <c r="M80" i="23"/>
  <c r="L80" i="23"/>
  <c r="K80" i="23"/>
  <c r="J80" i="23"/>
  <c r="I80" i="23"/>
  <c r="H80" i="23"/>
  <c r="G80" i="23"/>
  <c r="F80" i="23"/>
  <c r="E80" i="23"/>
  <c r="D80" i="23"/>
  <c r="C80" i="23"/>
  <c r="B80" i="23"/>
  <c r="Q79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B79" i="23"/>
  <c r="Q78" i="23"/>
  <c r="N78" i="23"/>
  <c r="M78" i="23"/>
  <c r="L78" i="23"/>
  <c r="K78" i="23"/>
  <c r="J78" i="23"/>
  <c r="I78" i="23"/>
  <c r="H78" i="23"/>
  <c r="G78" i="23"/>
  <c r="F78" i="23"/>
  <c r="E78" i="23"/>
  <c r="D78" i="23"/>
  <c r="C78" i="23"/>
  <c r="B78" i="23"/>
  <c r="Q77" i="23"/>
  <c r="N77" i="23"/>
  <c r="O77" i="23" s="1"/>
  <c r="M77" i="23"/>
  <c r="L77" i="23"/>
  <c r="K77" i="23"/>
  <c r="J77" i="23"/>
  <c r="I77" i="23"/>
  <c r="H77" i="23"/>
  <c r="G77" i="23"/>
  <c r="F77" i="23"/>
  <c r="E77" i="23"/>
  <c r="D77" i="23"/>
  <c r="C77" i="23"/>
  <c r="B77" i="23"/>
  <c r="Q76" i="23"/>
  <c r="N76" i="23"/>
  <c r="O76" i="23" s="1"/>
  <c r="M76" i="23"/>
  <c r="L76" i="23"/>
  <c r="K76" i="23"/>
  <c r="J76" i="23"/>
  <c r="I76" i="23"/>
  <c r="H76" i="23"/>
  <c r="G76" i="23"/>
  <c r="F76" i="23"/>
  <c r="E76" i="23"/>
  <c r="D76" i="23"/>
  <c r="C76" i="23"/>
  <c r="B76" i="23"/>
  <c r="Q75" i="23"/>
  <c r="N75" i="23"/>
  <c r="M75" i="23"/>
  <c r="L75" i="23"/>
  <c r="K75" i="23"/>
  <c r="J75" i="23"/>
  <c r="I75" i="23"/>
  <c r="H75" i="23"/>
  <c r="G75" i="23"/>
  <c r="F75" i="23"/>
  <c r="E75" i="23"/>
  <c r="D75" i="23"/>
  <c r="C75" i="23"/>
  <c r="B75" i="23"/>
  <c r="Q74" i="23"/>
  <c r="N74" i="23"/>
  <c r="M74" i="23"/>
  <c r="L74" i="23"/>
  <c r="K74" i="23"/>
  <c r="J74" i="23"/>
  <c r="I74" i="23"/>
  <c r="H74" i="23"/>
  <c r="G74" i="23"/>
  <c r="F74" i="23"/>
  <c r="E74" i="23"/>
  <c r="D74" i="23"/>
  <c r="C74" i="23"/>
  <c r="B74" i="23"/>
  <c r="Q73" i="23"/>
  <c r="N73" i="23"/>
  <c r="O73" i="23" s="1"/>
  <c r="M73" i="23"/>
  <c r="L73" i="23"/>
  <c r="K73" i="23"/>
  <c r="J73" i="23"/>
  <c r="I73" i="23"/>
  <c r="H73" i="23"/>
  <c r="G73" i="23"/>
  <c r="F73" i="23"/>
  <c r="E73" i="23"/>
  <c r="D73" i="23"/>
  <c r="C73" i="23"/>
  <c r="B73" i="23"/>
  <c r="Q72" i="23"/>
  <c r="N72" i="23"/>
  <c r="O72" i="23" s="1"/>
  <c r="M72" i="23"/>
  <c r="L72" i="23"/>
  <c r="K72" i="23"/>
  <c r="J72" i="23"/>
  <c r="I72" i="23"/>
  <c r="H72" i="23"/>
  <c r="G72" i="23"/>
  <c r="F72" i="23"/>
  <c r="E72" i="23"/>
  <c r="D72" i="23"/>
  <c r="C72" i="23"/>
  <c r="B72" i="23"/>
  <c r="Q71" i="23"/>
  <c r="N71" i="23"/>
  <c r="M71" i="23"/>
  <c r="L71" i="23"/>
  <c r="K71" i="23"/>
  <c r="J71" i="23"/>
  <c r="I71" i="23"/>
  <c r="H71" i="23"/>
  <c r="G71" i="23"/>
  <c r="F71" i="23"/>
  <c r="E71" i="23"/>
  <c r="D71" i="23"/>
  <c r="C71" i="23"/>
  <c r="B71" i="23"/>
  <c r="Q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B70" i="23"/>
  <c r="Q69" i="23"/>
  <c r="N69" i="23"/>
  <c r="O69" i="23" s="1"/>
  <c r="M69" i="23"/>
  <c r="L69" i="23"/>
  <c r="K69" i="23"/>
  <c r="J69" i="23"/>
  <c r="I69" i="23"/>
  <c r="H69" i="23"/>
  <c r="G69" i="23"/>
  <c r="F69" i="23"/>
  <c r="E69" i="23"/>
  <c r="D69" i="23"/>
  <c r="C69" i="23"/>
  <c r="B69" i="23"/>
  <c r="Q68" i="23"/>
  <c r="N68" i="23"/>
  <c r="O68" i="23" s="1"/>
  <c r="M68" i="23"/>
  <c r="L68" i="23"/>
  <c r="K68" i="23"/>
  <c r="J68" i="23"/>
  <c r="I68" i="23"/>
  <c r="H68" i="23"/>
  <c r="G68" i="23"/>
  <c r="F68" i="23"/>
  <c r="E68" i="23"/>
  <c r="D68" i="23"/>
  <c r="C68" i="23"/>
  <c r="B68" i="23"/>
  <c r="Q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B67" i="23"/>
  <c r="Q66" i="23"/>
  <c r="N66" i="23"/>
  <c r="M66" i="23"/>
  <c r="L66" i="23"/>
  <c r="K66" i="23"/>
  <c r="J66" i="23"/>
  <c r="I66" i="23"/>
  <c r="H66" i="23"/>
  <c r="G66" i="23"/>
  <c r="F66" i="23"/>
  <c r="E66" i="23"/>
  <c r="D66" i="23"/>
  <c r="C66" i="23"/>
  <c r="B66" i="23"/>
  <c r="Q65" i="23"/>
  <c r="N65" i="23"/>
  <c r="O65" i="23" s="1"/>
  <c r="M65" i="23"/>
  <c r="L65" i="23"/>
  <c r="K65" i="23"/>
  <c r="J65" i="23"/>
  <c r="I65" i="23"/>
  <c r="H65" i="23"/>
  <c r="G65" i="23"/>
  <c r="F65" i="23"/>
  <c r="E65" i="23"/>
  <c r="D65" i="23"/>
  <c r="C65" i="23"/>
  <c r="B65" i="23"/>
  <c r="Q64" i="23"/>
  <c r="N64" i="23"/>
  <c r="O64" i="23" s="1"/>
  <c r="M64" i="23"/>
  <c r="L64" i="23"/>
  <c r="K64" i="23"/>
  <c r="J64" i="23"/>
  <c r="I64" i="23"/>
  <c r="H64" i="23"/>
  <c r="G64" i="23"/>
  <c r="F64" i="23"/>
  <c r="E64" i="23"/>
  <c r="D64" i="23"/>
  <c r="C64" i="23"/>
  <c r="B64" i="23"/>
  <c r="Q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Q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Q61" i="23"/>
  <c r="N61" i="23"/>
  <c r="O61" i="23" s="1"/>
  <c r="M61" i="23"/>
  <c r="L61" i="23"/>
  <c r="K61" i="23"/>
  <c r="J61" i="23"/>
  <c r="I61" i="23"/>
  <c r="H61" i="23"/>
  <c r="G61" i="23"/>
  <c r="F61" i="23"/>
  <c r="E61" i="23"/>
  <c r="D61" i="23"/>
  <c r="C61" i="23"/>
  <c r="B61" i="23"/>
  <c r="Q60" i="23"/>
  <c r="N60" i="23"/>
  <c r="O60" i="23" s="1"/>
  <c r="M60" i="23"/>
  <c r="L60" i="23"/>
  <c r="K60" i="23"/>
  <c r="J60" i="23"/>
  <c r="I60" i="23"/>
  <c r="H60" i="23"/>
  <c r="G60" i="23"/>
  <c r="F60" i="23"/>
  <c r="E60" i="23"/>
  <c r="D60" i="23"/>
  <c r="C60" i="23"/>
  <c r="B60" i="23"/>
  <c r="Q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Q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Q57" i="23"/>
  <c r="N57" i="23"/>
  <c r="O57" i="23" s="1"/>
  <c r="M57" i="23"/>
  <c r="L57" i="23"/>
  <c r="K57" i="23"/>
  <c r="J57" i="23"/>
  <c r="I57" i="23"/>
  <c r="H57" i="23"/>
  <c r="G57" i="23"/>
  <c r="F57" i="23"/>
  <c r="E57" i="23"/>
  <c r="D57" i="23"/>
  <c r="C57" i="23"/>
  <c r="B57" i="23"/>
  <c r="Q56" i="23"/>
  <c r="N56" i="23"/>
  <c r="O56" i="23" s="1"/>
  <c r="M56" i="23"/>
  <c r="L56" i="23"/>
  <c r="K56" i="23"/>
  <c r="J56" i="23"/>
  <c r="I56" i="23"/>
  <c r="H56" i="23"/>
  <c r="G56" i="23"/>
  <c r="F56" i="23"/>
  <c r="E56" i="23"/>
  <c r="D56" i="23"/>
  <c r="C56" i="23"/>
  <c r="B56" i="23"/>
  <c r="Q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Q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Q53" i="23"/>
  <c r="N53" i="23"/>
  <c r="O53" i="23" s="1"/>
  <c r="M53" i="23"/>
  <c r="L53" i="23"/>
  <c r="K53" i="23"/>
  <c r="J53" i="23"/>
  <c r="I53" i="23"/>
  <c r="H53" i="23"/>
  <c r="G53" i="23"/>
  <c r="F53" i="23"/>
  <c r="E53" i="23"/>
  <c r="D53" i="23"/>
  <c r="C53" i="23"/>
  <c r="B53" i="23"/>
  <c r="Q52" i="23"/>
  <c r="N52" i="23"/>
  <c r="O52" i="23" s="1"/>
  <c r="M52" i="23"/>
  <c r="L52" i="23"/>
  <c r="K52" i="23"/>
  <c r="J52" i="23"/>
  <c r="I52" i="23"/>
  <c r="H52" i="23"/>
  <c r="G52" i="23"/>
  <c r="F52" i="23"/>
  <c r="E52" i="23"/>
  <c r="D52" i="23"/>
  <c r="C52" i="23"/>
  <c r="B52" i="23"/>
  <c r="Q51" i="23"/>
  <c r="N51" i="23"/>
  <c r="O51" i="23" s="1"/>
  <c r="M51" i="23"/>
  <c r="L51" i="23"/>
  <c r="K51" i="23"/>
  <c r="J51" i="23"/>
  <c r="I51" i="23"/>
  <c r="H51" i="23"/>
  <c r="G51" i="23"/>
  <c r="F51" i="23"/>
  <c r="E51" i="23"/>
  <c r="D51" i="23"/>
  <c r="C51" i="23"/>
  <c r="B51" i="23"/>
  <c r="Q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Q49" i="23"/>
  <c r="N49" i="23"/>
  <c r="O49" i="23" s="1"/>
  <c r="M49" i="23"/>
  <c r="L49" i="23"/>
  <c r="K49" i="23"/>
  <c r="J49" i="23"/>
  <c r="I49" i="23"/>
  <c r="H49" i="23"/>
  <c r="G49" i="23"/>
  <c r="F49" i="23"/>
  <c r="E49" i="23"/>
  <c r="D49" i="23"/>
  <c r="C49" i="23"/>
  <c r="B49" i="23"/>
  <c r="Q48" i="23"/>
  <c r="N48" i="23"/>
  <c r="O48" i="23" s="1"/>
  <c r="M48" i="23"/>
  <c r="L48" i="23"/>
  <c r="K48" i="23"/>
  <c r="J48" i="23"/>
  <c r="I48" i="23"/>
  <c r="H48" i="23"/>
  <c r="G48" i="23"/>
  <c r="F48" i="23"/>
  <c r="E48" i="23"/>
  <c r="D48" i="23"/>
  <c r="C48" i="23"/>
  <c r="B48" i="23"/>
  <c r="Q47" i="23"/>
  <c r="N47" i="23"/>
  <c r="O47" i="23" s="1"/>
  <c r="M47" i="23"/>
  <c r="L47" i="23"/>
  <c r="K47" i="23"/>
  <c r="J47" i="23"/>
  <c r="I47" i="23"/>
  <c r="H47" i="23"/>
  <c r="G47" i="23"/>
  <c r="F47" i="23"/>
  <c r="E47" i="23"/>
  <c r="D47" i="23"/>
  <c r="C47" i="23"/>
  <c r="B47" i="23"/>
  <c r="Q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Q45" i="23"/>
  <c r="N45" i="23"/>
  <c r="O45" i="23" s="1"/>
  <c r="M45" i="23"/>
  <c r="L45" i="23"/>
  <c r="K45" i="23"/>
  <c r="J45" i="23"/>
  <c r="I45" i="23"/>
  <c r="H45" i="23"/>
  <c r="G45" i="23"/>
  <c r="F45" i="23"/>
  <c r="E45" i="23"/>
  <c r="D45" i="23"/>
  <c r="C45" i="23"/>
  <c r="B45" i="23"/>
  <c r="Q44" i="23"/>
  <c r="N44" i="23"/>
  <c r="O44" i="23" s="1"/>
  <c r="M44" i="23"/>
  <c r="L44" i="23"/>
  <c r="K44" i="23"/>
  <c r="J44" i="23"/>
  <c r="I44" i="23"/>
  <c r="H44" i="23"/>
  <c r="G44" i="23"/>
  <c r="F44" i="23"/>
  <c r="E44" i="23"/>
  <c r="D44" i="23"/>
  <c r="C44" i="23"/>
  <c r="B44" i="23"/>
  <c r="Q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Q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Q41" i="23"/>
  <c r="N41" i="23"/>
  <c r="O41" i="23" s="1"/>
  <c r="M41" i="23"/>
  <c r="L41" i="23"/>
  <c r="K41" i="23"/>
  <c r="J41" i="23"/>
  <c r="I41" i="23"/>
  <c r="H41" i="23"/>
  <c r="G41" i="23"/>
  <c r="F41" i="23"/>
  <c r="E41" i="23"/>
  <c r="D41" i="23"/>
  <c r="C41" i="23"/>
  <c r="B41" i="23"/>
  <c r="Q40" i="23"/>
  <c r="N40" i="23"/>
  <c r="O40" i="23" s="1"/>
  <c r="M40" i="23"/>
  <c r="L40" i="23"/>
  <c r="K40" i="23"/>
  <c r="J40" i="23"/>
  <c r="I40" i="23"/>
  <c r="H40" i="23"/>
  <c r="G40" i="23"/>
  <c r="F40" i="23"/>
  <c r="E40" i="23"/>
  <c r="D40" i="23"/>
  <c r="C40" i="23"/>
  <c r="B40" i="23"/>
  <c r="Q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Q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Q37" i="23"/>
  <c r="N37" i="23"/>
  <c r="O37" i="23" s="1"/>
  <c r="M37" i="23"/>
  <c r="L37" i="23"/>
  <c r="K37" i="23"/>
  <c r="J37" i="23"/>
  <c r="I37" i="23"/>
  <c r="H37" i="23"/>
  <c r="G37" i="23"/>
  <c r="F37" i="23"/>
  <c r="E37" i="23"/>
  <c r="D37" i="23"/>
  <c r="C37" i="23"/>
  <c r="B37" i="23"/>
  <c r="Q36" i="23"/>
  <c r="N36" i="23"/>
  <c r="O36" i="23" s="1"/>
  <c r="M36" i="23"/>
  <c r="L36" i="23"/>
  <c r="K36" i="23"/>
  <c r="J36" i="23"/>
  <c r="I36" i="23"/>
  <c r="H36" i="23"/>
  <c r="G36" i="23"/>
  <c r="F36" i="23"/>
  <c r="E36" i="23"/>
  <c r="D36" i="23"/>
  <c r="C36" i="23"/>
  <c r="B36" i="23"/>
  <c r="Q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Q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Q33" i="23"/>
  <c r="N33" i="23"/>
  <c r="O33" i="23" s="1"/>
  <c r="M33" i="23"/>
  <c r="L33" i="23"/>
  <c r="K33" i="23"/>
  <c r="J33" i="23"/>
  <c r="I33" i="23"/>
  <c r="H33" i="23"/>
  <c r="G33" i="23"/>
  <c r="F33" i="23"/>
  <c r="E33" i="23"/>
  <c r="D33" i="23"/>
  <c r="C33" i="23"/>
  <c r="B33" i="23"/>
  <c r="Q32" i="23"/>
  <c r="N32" i="23"/>
  <c r="O32" i="23" s="1"/>
  <c r="M32" i="23"/>
  <c r="L32" i="23"/>
  <c r="K32" i="23"/>
  <c r="J32" i="23"/>
  <c r="I32" i="23"/>
  <c r="H32" i="23"/>
  <c r="G32" i="23"/>
  <c r="F32" i="23"/>
  <c r="E32" i="23"/>
  <c r="D32" i="23"/>
  <c r="C32" i="23"/>
  <c r="B32" i="23"/>
  <c r="Q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Q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Q29" i="23"/>
  <c r="N29" i="23"/>
  <c r="O29" i="23" s="1"/>
  <c r="M29" i="23"/>
  <c r="L29" i="23"/>
  <c r="K29" i="23"/>
  <c r="J29" i="23"/>
  <c r="I29" i="23"/>
  <c r="H29" i="23"/>
  <c r="G29" i="23"/>
  <c r="F29" i="23"/>
  <c r="E29" i="23"/>
  <c r="D29" i="23"/>
  <c r="C29" i="23"/>
  <c r="B29" i="23"/>
  <c r="Q28" i="23"/>
  <c r="N28" i="23"/>
  <c r="O28" i="23" s="1"/>
  <c r="M28" i="23"/>
  <c r="L28" i="23"/>
  <c r="K28" i="23"/>
  <c r="J28" i="23"/>
  <c r="I28" i="23"/>
  <c r="H28" i="23"/>
  <c r="G28" i="23"/>
  <c r="F28" i="23"/>
  <c r="E28" i="23"/>
  <c r="D28" i="23"/>
  <c r="C28" i="23"/>
  <c r="B28" i="23"/>
  <c r="Q27" i="23"/>
  <c r="N27" i="23"/>
  <c r="O27" i="23" s="1"/>
  <c r="M27" i="23"/>
  <c r="L27" i="23"/>
  <c r="K27" i="23"/>
  <c r="J27" i="23"/>
  <c r="I27" i="23"/>
  <c r="H27" i="23"/>
  <c r="G27" i="23"/>
  <c r="F27" i="23"/>
  <c r="E27" i="23"/>
  <c r="D27" i="23"/>
  <c r="C27" i="23"/>
  <c r="B27" i="23"/>
  <c r="Q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Q25" i="23"/>
  <c r="N25" i="23"/>
  <c r="O25" i="23" s="1"/>
  <c r="M25" i="23"/>
  <c r="L25" i="23"/>
  <c r="K25" i="23"/>
  <c r="J25" i="23"/>
  <c r="I25" i="23"/>
  <c r="H25" i="23"/>
  <c r="G25" i="23"/>
  <c r="F25" i="23"/>
  <c r="E25" i="23"/>
  <c r="D25" i="23"/>
  <c r="C25" i="23"/>
  <c r="B25" i="23"/>
  <c r="Q24" i="23"/>
  <c r="N24" i="23"/>
  <c r="O24" i="23" s="1"/>
  <c r="M24" i="23"/>
  <c r="L24" i="23"/>
  <c r="K24" i="23"/>
  <c r="J24" i="23"/>
  <c r="I24" i="23"/>
  <c r="H24" i="23"/>
  <c r="G24" i="23"/>
  <c r="F24" i="23"/>
  <c r="E24" i="23"/>
  <c r="D24" i="23"/>
  <c r="C24" i="23"/>
  <c r="B24" i="23"/>
  <c r="Q23" i="23"/>
  <c r="N23" i="23"/>
  <c r="O23" i="23" s="1"/>
  <c r="M23" i="23"/>
  <c r="L23" i="23"/>
  <c r="K23" i="23"/>
  <c r="J23" i="23"/>
  <c r="I23" i="23"/>
  <c r="H23" i="23"/>
  <c r="G23" i="23"/>
  <c r="F23" i="23"/>
  <c r="E23" i="23"/>
  <c r="D23" i="23"/>
  <c r="C23" i="23"/>
  <c r="B23" i="23"/>
  <c r="Q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Q21" i="23"/>
  <c r="N21" i="23"/>
  <c r="O21" i="23" s="1"/>
  <c r="M21" i="23"/>
  <c r="L21" i="23"/>
  <c r="K21" i="23"/>
  <c r="J21" i="23"/>
  <c r="I21" i="23"/>
  <c r="H21" i="23"/>
  <c r="G21" i="23"/>
  <c r="F21" i="23"/>
  <c r="E21" i="23"/>
  <c r="D21" i="23"/>
  <c r="C21" i="23"/>
  <c r="B21" i="23"/>
  <c r="Q20" i="23"/>
  <c r="N20" i="23"/>
  <c r="O20" i="23" s="1"/>
  <c r="M20" i="23"/>
  <c r="L20" i="23"/>
  <c r="K20" i="23"/>
  <c r="J20" i="23"/>
  <c r="I20" i="23"/>
  <c r="H20" i="23"/>
  <c r="G20" i="23"/>
  <c r="F20" i="23"/>
  <c r="E20" i="23"/>
  <c r="D20" i="23"/>
  <c r="C20" i="23"/>
  <c r="B20" i="23"/>
  <c r="Q19" i="23"/>
  <c r="N19" i="23"/>
  <c r="O19" i="23" s="1"/>
  <c r="M19" i="23"/>
  <c r="L19" i="23"/>
  <c r="K19" i="23"/>
  <c r="J19" i="23"/>
  <c r="I19" i="23"/>
  <c r="H19" i="23"/>
  <c r="G19" i="23"/>
  <c r="F19" i="23"/>
  <c r="E19" i="23"/>
  <c r="D19" i="23"/>
  <c r="C19" i="23"/>
  <c r="B19" i="23"/>
  <c r="Q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Q17" i="23"/>
  <c r="N17" i="23"/>
  <c r="O17" i="23" s="1"/>
  <c r="M17" i="23"/>
  <c r="L17" i="23"/>
  <c r="K17" i="23"/>
  <c r="J17" i="23"/>
  <c r="I17" i="23"/>
  <c r="H17" i="23"/>
  <c r="G17" i="23"/>
  <c r="F17" i="23"/>
  <c r="E17" i="23"/>
  <c r="D17" i="23"/>
  <c r="C17" i="23"/>
  <c r="B17" i="23"/>
  <c r="Q16" i="23"/>
  <c r="N16" i="23"/>
  <c r="O16" i="23" s="1"/>
  <c r="M16" i="23"/>
  <c r="L16" i="23"/>
  <c r="K16" i="23"/>
  <c r="J16" i="23"/>
  <c r="I16" i="23"/>
  <c r="H16" i="23"/>
  <c r="G16" i="23"/>
  <c r="F16" i="23"/>
  <c r="E16" i="23"/>
  <c r="D16" i="23"/>
  <c r="C16" i="23"/>
  <c r="B16" i="23"/>
  <c r="Q15" i="23"/>
  <c r="N15" i="23"/>
  <c r="O15" i="23" s="1"/>
  <c r="M15" i="23"/>
  <c r="L15" i="23"/>
  <c r="K15" i="23"/>
  <c r="J15" i="23"/>
  <c r="I15" i="23"/>
  <c r="H15" i="23"/>
  <c r="G15" i="23"/>
  <c r="F15" i="23"/>
  <c r="E15" i="23"/>
  <c r="D15" i="23"/>
  <c r="C15" i="23"/>
  <c r="B15" i="23"/>
  <c r="Q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Q13" i="23"/>
  <c r="N13" i="23"/>
  <c r="O13" i="23" s="1"/>
  <c r="M13" i="23"/>
  <c r="L13" i="23"/>
  <c r="K13" i="23"/>
  <c r="J13" i="23"/>
  <c r="I13" i="23"/>
  <c r="H13" i="23"/>
  <c r="G13" i="23"/>
  <c r="F13" i="23"/>
  <c r="E13" i="23"/>
  <c r="D13" i="23"/>
  <c r="C13" i="23"/>
  <c r="B13" i="23"/>
  <c r="Q12" i="23"/>
  <c r="N12" i="23"/>
  <c r="O12" i="23" s="1"/>
  <c r="M12" i="23"/>
  <c r="L12" i="23"/>
  <c r="K12" i="23"/>
  <c r="J12" i="23"/>
  <c r="I12" i="23"/>
  <c r="H12" i="23"/>
  <c r="G12" i="23"/>
  <c r="F12" i="23"/>
  <c r="E12" i="23"/>
  <c r="D12" i="23"/>
  <c r="C12" i="23"/>
  <c r="B12" i="23"/>
  <c r="Q11" i="23"/>
  <c r="N11" i="23"/>
  <c r="O11" i="23" s="1"/>
  <c r="M11" i="23"/>
  <c r="L11" i="23"/>
  <c r="K11" i="23"/>
  <c r="J11" i="23"/>
  <c r="I11" i="23"/>
  <c r="H11" i="23"/>
  <c r="G11" i="23"/>
  <c r="F11" i="23"/>
  <c r="E11" i="23"/>
  <c r="D11" i="23"/>
  <c r="C11" i="23"/>
  <c r="B11" i="23"/>
  <c r="Q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Q9" i="23"/>
  <c r="N9" i="23"/>
  <c r="O9" i="23" s="1"/>
  <c r="M9" i="23"/>
  <c r="L9" i="23"/>
  <c r="K9" i="23"/>
  <c r="J9" i="23"/>
  <c r="I9" i="23"/>
  <c r="H9" i="23"/>
  <c r="G9" i="23"/>
  <c r="F9" i="23"/>
  <c r="E9" i="23"/>
  <c r="D9" i="23"/>
  <c r="C9" i="23"/>
  <c r="B9" i="23"/>
  <c r="Q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Q7" i="23"/>
  <c r="N7" i="23"/>
  <c r="O7" i="23" s="1"/>
  <c r="M7" i="23"/>
  <c r="L7" i="23"/>
  <c r="K7" i="23"/>
  <c r="J7" i="23"/>
  <c r="I7" i="23"/>
  <c r="H7" i="23"/>
  <c r="G7" i="23"/>
  <c r="F7" i="23"/>
  <c r="E7" i="23"/>
  <c r="D7" i="23"/>
  <c r="C7" i="23"/>
  <c r="B7" i="23"/>
  <c r="Q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Q5" i="23"/>
  <c r="N5" i="23"/>
  <c r="O86" i="23" s="1"/>
  <c r="M5" i="23"/>
  <c r="L5" i="23"/>
  <c r="K5" i="23"/>
  <c r="J5" i="23"/>
  <c r="I5" i="23"/>
  <c r="H5" i="23"/>
  <c r="G5" i="23"/>
  <c r="F5" i="23"/>
  <c r="E5" i="23"/>
  <c r="D5" i="23"/>
  <c r="C5" i="23"/>
  <c r="B5" i="23"/>
  <c r="Q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Q3" i="23"/>
  <c r="N3" i="23"/>
  <c r="O87" i="23" s="1"/>
  <c r="M3" i="23"/>
  <c r="L3" i="23"/>
  <c r="K3" i="23"/>
  <c r="J3" i="23"/>
  <c r="I3" i="23"/>
  <c r="H3" i="23"/>
  <c r="G3" i="23"/>
  <c r="F3" i="23"/>
  <c r="E3" i="23"/>
  <c r="D3" i="23"/>
  <c r="C3" i="23"/>
  <c r="B3" i="23"/>
  <c r="L2" i="23"/>
  <c r="J2" i="23"/>
  <c r="H2" i="23"/>
  <c r="F2" i="23"/>
  <c r="D2" i="23"/>
  <c r="B2" i="23"/>
  <c r="O6" i="23" l="1"/>
  <c r="O10" i="23"/>
  <c r="O14" i="23"/>
  <c r="O26" i="23"/>
  <c r="O38" i="23"/>
  <c r="O46" i="23"/>
  <c r="O78" i="23"/>
  <c r="O5" i="23"/>
  <c r="O18" i="23"/>
  <c r="O22" i="23"/>
  <c r="O34" i="23"/>
  <c r="O42" i="23"/>
  <c r="O58" i="23"/>
  <c r="O66" i="23"/>
  <c r="O70" i="23"/>
  <c r="O74" i="23"/>
  <c r="O82" i="23"/>
  <c r="O4" i="23"/>
  <c r="O8" i="23"/>
  <c r="O30" i="23"/>
  <c r="O50" i="23"/>
  <c r="O54" i="23"/>
  <c r="O62" i="23"/>
  <c r="O3" i="23"/>
  <c r="O31" i="23"/>
  <c r="O35" i="23"/>
  <c r="O39" i="23"/>
  <c r="O43" i="23"/>
  <c r="O55" i="23"/>
  <c r="O59" i="23"/>
  <c r="O63" i="23"/>
  <c r="O67" i="23"/>
  <c r="O71" i="23"/>
  <c r="O75" i="23"/>
  <c r="O79" i="23"/>
  <c r="O83" i="23"/>
  <c r="H4" i="8" l="1"/>
  <c r="H5" i="8"/>
  <c r="H8" i="8"/>
  <c r="H9" i="8"/>
  <c r="H12" i="8"/>
  <c r="H13" i="8"/>
  <c r="H16" i="8"/>
  <c r="H17" i="8"/>
  <c r="H20" i="8"/>
  <c r="H21" i="8"/>
  <c r="H24" i="8"/>
  <c r="H25" i="8"/>
  <c r="H28" i="8"/>
  <c r="H29" i="8"/>
  <c r="H32" i="8"/>
  <c r="H33" i="8"/>
  <c r="H36" i="8"/>
  <c r="H37" i="8"/>
  <c r="H40" i="8"/>
  <c r="H41" i="8"/>
  <c r="H44" i="8"/>
  <c r="H45" i="8"/>
  <c r="H48" i="8"/>
  <c r="H49" i="8"/>
  <c r="H52" i="8"/>
  <c r="H53" i="8"/>
  <c r="H56" i="8"/>
  <c r="H57" i="8"/>
  <c r="H59" i="8"/>
  <c r="H60" i="8"/>
  <c r="H61" i="8"/>
  <c r="H63" i="8"/>
  <c r="H64" i="8"/>
  <c r="H65" i="8"/>
  <c r="H67" i="8"/>
  <c r="H68" i="8"/>
  <c r="H69" i="8"/>
  <c r="H72" i="8"/>
  <c r="H73" i="8"/>
  <c r="H76" i="8"/>
  <c r="H77" i="8"/>
  <c r="H80" i="8"/>
  <c r="H81" i="8"/>
  <c r="H84" i="8"/>
  <c r="H85" i="8"/>
  <c r="H88" i="8"/>
  <c r="H86" i="8" l="1"/>
  <c r="H82" i="8"/>
  <c r="H78" i="8"/>
  <c r="H74" i="8"/>
  <c r="H70" i="8"/>
  <c r="H66" i="8"/>
  <c r="H62" i="8"/>
  <c r="H58" i="8"/>
  <c r="H54" i="8"/>
  <c r="H50" i="8"/>
  <c r="H46" i="8"/>
  <c r="H42" i="8"/>
  <c r="H38" i="8"/>
  <c r="H34" i="8"/>
  <c r="H30" i="8"/>
  <c r="H26" i="8"/>
  <c r="H22" i="8"/>
  <c r="H18" i="8"/>
  <c r="H14" i="8"/>
  <c r="H10" i="8"/>
  <c r="H6" i="8"/>
  <c r="H83" i="8"/>
  <c r="H79" i="8"/>
  <c r="H71" i="8"/>
  <c r="H55" i="8"/>
  <c r="H51" i="8"/>
  <c r="H47" i="8"/>
  <c r="H43" i="8"/>
  <c r="H39" i="8"/>
  <c r="H35" i="8"/>
  <c r="H31" i="8"/>
  <c r="H27" i="8"/>
  <c r="H23" i="8"/>
  <c r="H19" i="8"/>
  <c r="H15" i="8"/>
  <c r="H11" i="8"/>
  <c r="H7" i="8"/>
  <c r="H3" i="8"/>
  <c r="H87" i="8"/>
  <c r="H75" i="8"/>
  <c r="C87" i="20" l="1"/>
  <c r="D87" i="20"/>
  <c r="E87" i="20"/>
  <c r="F87" i="20"/>
  <c r="G87" i="20"/>
  <c r="B87" i="20"/>
  <c r="H3" i="20"/>
  <c r="H4" i="20"/>
  <c r="H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2" i="20"/>
  <c r="H87" i="20" l="1"/>
  <c r="I75" i="20"/>
  <c r="I31" i="20"/>
  <c r="I83" i="20"/>
  <c r="I71" i="20"/>
  <c r="I63" i="20"/>
  <c r="I55" i="20"/>
  <c r="I47" i="20"/>
  <c r="I39" i="20"/>
  <c r="I27" i="20"/>
  <c r="I19" i="20"/>
  <c r="I11" i="20"/>
  <c r="I82" i="20"/>
  <c r="I74" i="20"/>
  <c r="I70" i="20"/>
  <c r="I66" i="20"/>
  <c r="I62" i="20"/>
  <c r="I58" i="20"/>
  <c r="I54" i="20"/>
  <c r="I50" i="20"/>
  <c r="I46" i="20"/>
  <c r="I42" i="20"/>
  <c r="I38" i="20"/>
  <c r="I34" i="20"/>
  <c r="I30" i="20"/>
  <c r="I26" i="20"/>
  <c r="I22" i="20"/>
  <c r="I18" i="20"/>
  <c r="I14" i="20"/>
  <c r="I10" i="20"/>
  <c r="I6" i="20"/>
  <c r="I85" i="20"/>
  <c r="I81" i="20"/>
  <c r="I77" i="20"/>
  <c r="I73" i="20"/>
  <c r="I69" i="20"/>
  <c r="I65" i="20"/>
  <c r="I61" i="20"/>
  <c r="I57" i="20"/>
  <c r="I53" i="20"/>
  <c r="I49" i="20"/>
  <c r="I45" i="20"/>
  <c r="I41" i="20"/>
  <c r="I37" i="20"/>
  <c r="I33" i="20"/>
  <c r="I29" i="20"/>
  <c r="I25" i="20"/>
  <c r="I21" i="20"/>
  <c r="I17" i="20"/>
  <c r="I13" i="20"/>
  <c r="I9" i="20"/>
  <c r="I5" i="20"/>
  <c r="I2" i="20"/>
  <c r="I79" i="20"/>
  <c r="I67" i="20"/>
  <c r="I59" i="20"/>
  <c r="I51" i="20"/>
  <c r="I43" i="20"/>
  <c r="I35" i="20"/>
  <c r="I23" i="20"/>
  <c r="I15" i="20"/>
  <c r="I7" i="20"/>
  <c r="I3" i="20"/>
  <c r="I86" i="20"/>
  <c r="I78" i="20"/>
  <c r="I84" i="20"/>
  <c r="I80" i="20"/>
  <c r="I76" i="20"/>
  <c r="I72" i="20"/>
  <c r="I68" i="20"/>
  <c r="I64" i="20"/>
  <c r="I60" i="20"/>
  <c r="I56" i="20"/>
  <c r="I52" i="20"/>
  <c r="I48" i="20"/>
  <c r="I44" i="20"/>
  <c r="I40" i="20"/>
  <c r="I36" i="20"/>
  <c r="I32" i="20"/>
  <c r="I28" i="20"/>
  <c r="I24" i="20"/>
  <c r="I20" i="20"/>
  <c r="I16" i="20"/>
  <c r="I12" i="20"/>
  <c r="I8" i="20"/>
  <c r="I4" i="20"/>
  <c r="T15" i="8" l="1"/>
  <c r="T29" i="8"/>
  <c r="T3" i="8"/>
  <c r="T59" i="8"/>
  <c r="T41" i="8"/>
  <c r="T35" i="8"/>
  <c r="T53" i="8"/>
  <c r="T22" i="8"/>
  <c r="T6" i="8"/>
  <c r="T66" i="8"/>
  <c r="T24" i="8"/>
  <c r="T28" i="8"/>
  <c r="T83" i="8"/>
  <c r="T57" i="8"/>
  <c r="T8" i="8"/>
  <c r="T7" i="8"/>
  <c r="T21" i="8"/>
  <c r="T17" i="8"/>
  <c r="T18" i="8"/>
  <c r="T49" i="8"/>
  <c r="T81" i="8"/>
  <c r="T36" i="8"/>
  <c r="T88" i="8"/>
  <c r="T10" i="8"/>
  <c r="T51" i="8"/>
  <c r="T13" i="8"/>
  <c r="T43" i="8"/>
  <c r="T40" i="8"/>
  <c r="T76" i="8"/>
  <c r="T47" i="8"/>
  <c r="T14" i="8"/>
  <c r="T38" i="8"/>
  <c r="T70" i="8"/>
  <c r="T31" i="8"/>
  <c r="T55" i="8"/>
  <c r="T19" i="8"/>
  <c r="T62" i="8"/>
  <c r="T46" i="8"/>
  <c r="T26" i="8"/>
  <c r="T63" i="8"/>
  <c r="T80" i="8"/>
  <c r="T79" i="8"/>
  <c r="T56" i="8"/>
  <c r="T84" i="8"/>
  <c r="T72" i="8"/>
  <c r="T32" i="8"/>
  <c r="T61" i="8"/>
  <c r="T73" i="8"/>
  <c r="T5" i="8"/>
  <c r="T37" i="8"/>
  <c r="T82" i="8"/>
  <c r="T11" i="8"/>
  <c r="T52" i="8"/>
  <c r="T45" i="8"/>
  <c r="T69" i="8"/>
  <c r="T77" i="8"/>
  <c r="T16" i="8"/>
  <c r="T33" i="8"/>
  <c r="T42" i="8"/>
  <c r="T12" i="8"/>
  <c r="T44" i="8"/>
  <c r="T20" i="8"/>
  <c r="T67" i="8"/>
  <c r="T48" i="8"/>
  <c r="T23" i="8"/>
  <c r="T9" i="8"/>
  <c r="T71" i="8"/>
  <c r="T74" i="8"/>
  <c r="T85" i="8"/>
  <c r="T54" i="8"/>
  <c r="T78" i="8"/>
  <c r="T39" i="8"/>
  <c r="T87" i="8"/>
  <c r="T27" i="8"/>
  <c r="T60" i="8"/>
  <c r="T25" i="8"/>
  <c r="T86" i="8"/>
  <c r="T75" i="8"/>
  <c r="T50" i="8"/>
  <c r="T34" i="8"/>
  <c r="T4" i="8"/>
  <c r="T30" i="8"/>
  <c r="T65" i="8"/>
  <c r="T58" i="8"/>
  <c r="T64" i="8"/>
  <c r="T68" i="8"/>
  <c r="V15" i="8" l="1"/>
  <c r="V3" i="8"/>
  <c r="V59" i="8"/>
  <c r="V68" i="8"/>
  <c r="V57" i="8"/>
  <c r="V35" i="8"/>
  <c r="V22" i="8"/>
  <c r="V53" i="8"/>
  <c r="V7" i="8"/>
  <c r="V66" i="8"/>
  <c r="V8" i="8"/>
  <c r="V29" i="8"/>
  <c r="V41" i="8"/>
  <c r="V28" i="8"/>
  <c r="V49" i="8"/>
  <c r="V6" i="8"/>
  <c r="V83" i="8"/>
  <c r="V24" i="8"/>
  <c r="V21" i="8"/>
  <c r="V51" i="8"/>
  <c r="V88" i="8"/>
  <c r="V17" i="8"/>
  <c r="V10" i="8"/>
  <c r="V81" i="8"/>
  <c r="V36" i="8"/>
  <c r="V13" i="8"/>
  <c r="V18" i="8"/>
  <c r="V47" i="8"/>
  <c r="V40" i="8"/>
  <c r="V43" i="8"/>
  <c r="V38" i="8"/>
  <c r="V76" i="8"/>
  <c r="V31" i="8"/>
  <c r="V14" i="8"/>
  <c r="V70" i="8"/>
  <c r="V62" i="8"/>
  <c r="V46" i="8"/>
  <c r="V55" i="8"/>
  <c r="V79" i="8"/>
  <c r="V72" i="8"/>
  <c r="V56" i="8"/>
  <c r="V26" i="8"/>
  <c r="V32" i="8"/>
  <c r="V5" i="8"/>
  <c r="V61" i="8"/>
  <c r="V19" i="8"/>
  <c r="V73" i="8"/>
  <c r="V37" i="8"/>
  <c r="V11" i="8"/>
  <c r="V82" i="8"/>
  <c r="V69" i="8"/>
  <c r="V63" i="8"/>
  <c r="V80" i="8"/>
  <c r="V84" i="8"/>
  <c r="V77" i="8"/>
  <c r="V16" i="8"/>
  <c r="V33" i="8"/>
  <c r="V52" i="8"/>
  <c r="V42" i="8"/>
  <c r="V12" i="8"/>
  <c r="V9" i="8"/>
  <c r="V23" i="8"/>
  <c r="V20" i="8"/>
  <c r="V44" i="8"/>
  <c r="V71" i="8"/>
  <c r="V74" i="8"/>
  <c r="V45" i="8"/>
  <c r="V85" i="8"/>
  <c r="V4" i="8"/>
  <c r="V27" i="8"/>
  <c r="V67" i="8"/>
  <c r="V48" i="8"/>
  <c r="V34" i="8"/>
  <c r="V54" i="8"/>
  <c r="V87" i="8"/>
  <c r="V86" i="8"/>
  <c r="V78" i="8"/>
  <c r="V25" i="8"/>
  <c r="V60" i="8"/>
  <c r="V39" i="8"/>
  <c r="V50" i="8"/>
  <c r="V30" i="8"/>
  <c r="V75" i="8"/>
  <c r="V65" i="8"/>
  <c r="V58" i="8"/>
  <c r="V64" i="8"/>
  <c r="X3" i="8" l="1"/>
  <c r="X59" i="8"/>
  <c r="X68" i="8"/>
  <c r="X57" i="8"/>
  <c r="X35" i="8"/>
  <c r="X22" i="8"/>
  <c r="X53" i="8"/>
  <c r="X7" i="8"/>
  <c r="X66" i="8"/>
  <c r="X8" i="8"/>
  <c r="X29" i="8"/>
  <c r="X41" i="8"/>
  <c r="X28" i="8"/>
  <c r="X49" i="8"/>
  <c r="X6" i="8"/>
  <c r="X83" i="8"/>
  <c r="X24" i="8"/>
  <c r="X21" i="8"/>
  <c r="X51" i="8"/>
  <c r="X88" i="8"/>
  <c r="X17" i="8"/>
  <c r="X10" i="8"/>
  <c r="X81" i="8"/>
  <c r="X36" i="8"/>
  <c r="X13" i="8"/>
  <c r="X18" i="8"/>
  <c r="X47" i="8"/>
  <c r="X40" i="8"/>
  <c r="X43" i="8"/>
  <c r="X38" i="8"/>
  <c r="X76" i="8"/>
  <c r="X31" i="8"/>
  <c r="X14" i="8"/>
  <c r="X70" i="8"/>
  <c r="X62" i="8"/>
  <c r="X46" i="8"/>
  <c r="X55" i="8"/>
  <c r="X79" i="8"/>
  <c r="X72" i="8"/>
  <c r="X56" i="8"/>
  <c r="X26" i="8"/>
  <c r="X32" i="8"/>
  <c r="X5" i="8"/>
  <c r="X61" i="8"/>
  <c r="X19" i="8"/>
  <c r="X73" i="8"/>
  <c r="X37" i="8"/>
  <c r="X11" i="8"/>
  <c r="X82" i="8"/>
  <c r="X69" i="8"/>
  <c r="X63" i="8"/>
  <c r="X80" i="8"/>
  <c r="X84" i="8"/>
  <c r="X77" i="8"/>
  <c r="X16" i="8"/>
  <c r="X33" i="8"/>
  <c r="X52" i="8"/>
  <c r="X42" i="8"/>
  <c r="X12" i="8"/>
  <c r="X9" i="8"/>
  <c r="X23" i="8"/>
  <c r="X20" i="8"/>
  <c r="X44" i="8"/>
  <c r="X71" i="8"/>
  <c r="X74" i="8"/>
  <c r="X45" i="8"/>
  <c r="X85" i="8"/>
  <c r="X4" i="8"/>
  <c r="X27" i="8"/>
  <c r="X67" i="8"/>
  <c r="X48" i="8"/>
  <c r="X34" i="8"/>
  <c r="X54" i="8"/>
  <c r="X87" i="8"/>
  <c r="X86" i="8"/>
  <c r="X78" i="8"/>
  <c r="X25" i="8"/>
  <c r="X60" i="8"/>
  <c r="X39" i="8"/>
  <c r="X50" i="8"/>
  <c r="X30" i="8"/>
  <c r="X75" i="8"/>
  <c r="X65" i="8"/>
  <c r="X58" i="8"/>
  <c r="X64" i="8"/>
  <c r="X15" i="8"/>
  <c r="AD83" i="8" l="1"/>
  <c r="AD22" i="8"/>
  <c r="AD3" i="8"/>
  <c r="AD7" i="8"/>
  <c r="AD53" i="8"/>
  <c r="AD59" i="8"/>
  <c r="AD49" i="8"/>
  <c r="AD21" i="8"/>
  <c r="AD8" i="8"/>
  <c r="AD10" i="8"/>
  <c r="AD41" i="8"/>
  <c r="AD88" i="8"/>
  <c r="AD57" i="8"/>
  <c r="AD6" i="8"/>
  <c r="AD51" i="8"/>
  <c r="AD68" i="8"/>
  <c r="AD32" i="8"/>
  <c r="AD81" i="8"/>
  <c r="AD66" i="8"/>
  <c r="AD13" i="8"/>
  <c r="AD38" i="8"/>
  <c r="AD31" i="8"/>
  <c r="AD35" i="8"/>
  <c r="AD18" i="8"/>
  <c r="AD14" i="8"/>
  <c r="AD17" i="8"/>
  <c r="AD47" i="8"/>
  <c r="AD24" i="8"/>
  <c r="AD29" i="8"/>
  <c r="AD43" i="8"/>
  <c r="AD5" i="8"/>
  <c r="AD36" i="8"/>
  <c r="AD40" i="8"/>
  <c r="AD56" i="8"/>
  <c r="AD28" i="8"/>
  <c r="AD79" i="8"/>
  <c r="AD72" i="8"/>
  <c r="AD61" i="8"/>
  <c r="AD69" i="8"/>
  <c r="AD16" i="8"/>
  <c r="AD80" i="8"/>
  <c r="AD73" i="8"/>
  <c r="AD4" i="8"/>
  <c r="AD46" i="8"/>
  <c r="AD70" i="8"/>
  <c r="AD76" i="8"/>
  <c r="AD74" i="8"/>
  <c r="AD62" i="8"/>
  <c r="AD23" i="8"/>
  <c r="AD63" i="8"/>
  <c r="AD84" i="8"/>
  <c r="AD85" i="8"/>
  <c r="AD12" i="8"/>
  <c r="AD55" i="8"/>
  <c r="AD77" i="8"/>
  <c r="AD26" i="8"/>
  <c r="AD52" i="8"/>
  <c r="AD42" i="8"/>
  <c r="AD37" i="8"/>
  <c r="AD78" i="8"/>
  <c r="AD19" i="8"/>
  <c r="AD44" i="8"/>
  <c r="AD11" i="8"/>
  <c r="AD33" i="8"/>
  <c r="AD45" i="8"/>
  <c r="AD27" i="8"/>
  <c r="AD67" i="8"/>
  <c r="AD60" i="8"/>
  <c r="AD9" i="8"/>
  <c r="AD20" i="8"/>
  <c r="AD71" i="8"/>
  <c r="AD34" i="8"/>
  <c r="AD39" i="8"/>
  <c r="AD50" i="8"/>
  <c r="AD54" i="8"/>
  <c r="AD30" i="8"/>
  <c r="AD75" i="8"/>
  <c r="AD58" i="8"/>
  <c r="AD25" i="8"/>
  <c r="AD65" i="8"/>
  <c r="AD82" i="8"/>
  <c r="AD64" i="8"/>
  <c r="AD86" i="8"/>
  <c r="AD87" i="8"/>
  <c r="AD48" i="8"/>
  <c r="AD15" i="8"/>
  <c r="AB4" i="8" l="1"/>
  <c r="AB5" i="8"/>
  <c r="AB6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AB67" i="8"/>
  <c r="AB68" i="8"/>
  <c r="AB69" i="8"/>
  <c r="AB70" i="8"/>
  <c r="AB71" i="8"/>
  <c r="AB72" i="8"/>
  <c r="AB73" i="8"/>
  <c r="AB74" i="8"/>
  <c r="AB75" i="8"/>
  <c r="AB76" i="8"/>
  <c r="AB77" i="8"/>
  <c r="AB78" i="8"/>
  <c r="AB79" i="8"/>
  <c r="AB80" i="8"/>
  <c r="AB81" i="8"/>
  <c r="AB82" i="8"/>
  <c r="AB83" i="8"/>
  <c r="AB84" i="8"/>
  <c r="AB85" i="8"/>
  <c r="AB86" i="8"/>
  <c r="AB87" i="8"/>
  <c r="AB88" i="8"/>
  <c r="AB3" i="8"/>
  <c r="Z4" i="8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Z51" i="8"/>
  <c r="Z52" i="8"/>
  <c r="Z53" i="8"/>
  <c r="Z54" i="8"/>
  <c r="Z55" i="8"/>
  <c r="Z56" i="8"/>
  <c r="Z57" i="8"/>
  <c r="Z58" i="8"/>
  <c r="Z59" i="8"/>
  <c r="Z60" i="8"/>
  <c r="Z61" i="8"/>
  <c r="Z62" i="8"/>
  <c r="Z63" i="8"/>
  <c r="Z64" i="8"/>
  <c r="Z65" i="8"/>
  <c r="Z66" i="8"/>
  <c r="Z67" i="8"/>
  <c r="Z68" i="8"/>
  <c r="Z69" i="8"/>
  <c r="Z70" i="8"/>
  <c r="Z71" i="8"/>
  <c r="Z72" i="8"/>
  <c r="Z73" i="8"/>
  <c r="Z74" i="8"/>
  <c r="Z75" i="8"/>
  <c r="Z76" i="8"/>
  <c r="Z77" i="8"/>
  <c r="Z78" i="8"/>
  <c r="Z79" i="8"/>
  <c r="Z80" i="8"/>
  <c r="Z81" i="8"/>
  <c r="Z82" i="8"/>
  <c r="Z83" i="8"/>
  <c r="Z84" i="8"/>
  <c r="Z85" i="8"/>
  <c r="Z86" i="8"/>
  <c r="Z87" i="8"/>
  <c r="Z88" i="8"/>
  <c r="Z3" i="8"/>
  <c r="K4" i="2" l="1"/>
  <c r="J9" i="2" s="1"/>
  <c r="L4" i="2"/>
  <c r="M4" i="2"/>
  <c r="J4" i="2"/>
  <c r="J2" i="2"/>
  <c r="K10" i="8" l="1"/>
  <c r="J10" i="8"/>
  <c r="K59" i="8"/>
  <c r="J59" i="8"/>
  <c r="K32" i="8"/>
  <c r="J32" i="8"/>
  <c r="K52" i="8"/>
  <c r="J52" i="8"/>
  <c r="K74" i="8"/>
  <c r="J74" i="8"/>
  <c r="K34" i="8"/>
  <c r="J34" i="8"/>
  <c r="K31" i="8"/>
  <c r="J31" i="8"/>
  <c r="K71" i="8"/>
  <c r="J71" i="8"/>
  <c r="K44" i="8"/>
  <c r="J44" i="8"/>
  <c r="K64" i="8"/>
  <c r="J64" i="8"/>
  <c r="K8" i="8"/>
  <c r="J8" i="8"/>
  <c r="K38" i="8"/>
  <c r="J38" i="8"/>
  <c r="K30" i="8"/>
  <c r="J30" i="8"/>
  <c r="K70" i="8"/>
  <c r="J70" i="8"/>
  <c r="K18" i="8"/>
  <c r="J18" i="8"/>
  <c r="K65" i="8"/>
  <c r="J65" i="8"/>
  <c r="K76" i="8"/>
  <c r="J76" i="8"/>
  <c r="K55" i="8"/>
  <c r="J55" i="8"/>
  <c r="K75" i="8"/>
  <c r="J75" i="8"/>
  <c r="K73" i="8"/>
  <c r="J73" i="8"/>
  <c r="K37" i="8"/>
  <c r="J37" i="8"/>
  <c r="K53" i="8"/>
  <c r="J53" i="8"/>
  <c r="K67" i="8"/>
  <c r="J67" i="8"/>
  <c r="K77" i="8"/>
  <c r="J77" i="8"/>
  <c r="K36" i="8"/>
  <c r="J36" i="8"/>
  <c r="K66" i="8"/>
  <c r="J66" i="8"/>
  <c r="K7" i="8"/>
  <c r="J7" i="8"/>
  <c r="K39" i="8"/>
  <c r="J39" i="8"/>
  <c r="K87" i="8"/>
  <c r="J87" i="8"/>
  <c r="K81" i="8"/>
  <c r="J81" i="8"/>
  <c r="K79" i="8"/>
  <c r="J79" i="8"/>
  <c r="K86" i="8"/>
  <c r="J86" i="8"/>
  <c r="K72" i="8"/>
  <c r="J72" i="8"/>
  <c r="K14" i="8"/>
  <c r="J14" i="8"/>
  <c r="K19" i="8"/>
  <c r="J19" i="8"/>
  <c r="K82" i="8"/>
  <c r="J82" i="8"/>
  <c r="J51" i="8"/>
  <c r="K51" i="8"/>
  <c r="K12" i="8"/>
  <c r="J12" i="8"/>
  <c r="K33" i="8"/>
  <c r="J33" i="8"/>
  <c r="K4" i="8"/>
  <c r="J4" i="8"/>
  <c r="K46" i="8"/>
  <c r="J46" i="8"/>
  <c r="J41" i="8"/>
  <c r="K41" i="8"/>
  <c r="K43" i="8"/>
  <c r="J43" i="8"/>
  <c r="K78" i="8"/>
  <c r="J78" i="8"/>
  <c r="K83" i="8"/>
  <c r="J83" i="8"/>
  <c r="K68" i="8"/>
  <c r="J68" i="8"/>
  <c r="K28" i="8"/>
  <c r="J28" i="8"/>
  <c r="K58" i="8"/>
  <c r="J58" i="8"/>
  <c r="K15" i="8"/>
  <c r="J15" i="8"/>
  <c r="K47" i="8"/>
  <c r="J47" i="8"/>
  <c r="K9" i="8"/>
  <c r="J9" i="8"/>
  <c r="K88" i="8"/>
  <c r="J88" i="8"/>
  <c r="K24" i="8"/>
  <c r="J24" i="8"/>
  <c r="K61" i="8"/>
  <c r="J61" i="8"/>
  <c r="K48" i="8"/>
  <c r="J48" i="8"/>
  <c r="K6" i="8"/>
  <c r="J6" i="8"/>
  <c r="K69" i="8"/>
  <c r="J69" i="8"/>
  <c r="K29" i="8"/>
  <c r="J29" i="8"/>
  <c r="K45" i="8"/>
  <c r="J45" i="8"/>
  <c r="K26" i="8"/>
  <c r="J26" i="8"/>
  <c r="K57" i="8"/>
  <c r="J57" i="8"/>
  <c r="K50" i="8"/>
  <c r="J50" i="8"/>
  <c r="K35" i="8"/>
  <c r="J35" i="8"/>
  <c r="K56" i="8"/>
  <c r="J56" i="8"/>
  <c r="K63" i="8"/>
  <c r="J63" i="8"/>
  <c r="K49" i="8"/>
  <c r="J49" i="8"/>
  <c r="K13" i="8"/>
  <c r="J13" i="8"/>
  <c r="K60" i="8"/>
  <c r="J60" i="8"/>
  <c r="K20" i="8"/>
  <c r="J20" i="8"/>
  <c r="K42" i="8"/>
  <c r="J42" i="8"/>
  <c r="K23" i="8"/>
  <c r="J23" i="8"/>
  <c r="K62" i="8"/>
  <c r="J62" i="8"/>
  <c r="K25" i="8"/>
  <c r="J25" i="8"/>
  <c r="K80" i="8"/>
  <c r="J80" i="8"/>
  <c r="K16" i="8"/>
  <c r="J16" i="8"/>
  <c r="K54" i="8"/>
  <c r="J54" i="8"/>
  <c r="K40" i="8"/>
  <c r="J40" i="8"/>
  <c r="K84" i="8"/>
  <c r="J84" i="8"/>
  <c r="K22" i="8"/>
  <c r="J22" i="8"/>
  <c r="K27" i="8"/>
  <c r="J27" i="8"/>
  <c r="K85" i="8"/>
  <c r="J85" i="8"/>
  <c r="K5" i="8"/>
  <c r="J5" i="8"/>
  <c r="K11" i="8"/>
  <c r="J11" i="8"/>
  <c r="K17" i="8"/>
  <c r="J17" i="8"/>
  <c r="K21" i="8"/>
  <c r="J21" i="8"/>
  <c r="K3" i="8"/>
  <c r="J3" i="8"/>
  <c r="M10" i="8"/>
  <c r="M59" i="8"/>
  <c r="M32" i="8"/>
  <c r="M52" i="8"/>
  <c r="M74" i="8"/>
  <c r="M34" i="8"/>
  <c r="M31" i="8"/>
  <c r="M71" i="8"/>
  <c r="M44" i="8"/>
  <c r="M64" i="8"/>
  <c r="M8" i="8"/>
  <c r="M38" i="8"/>
  <c r="M30" i="8"/>
  <c r="M70" i="8"/>
  <c r="M18" i="8"/>
  <c r="M65" i="8"/>
  <c r="M76" i="8"/>
  <c r="M55" i="8"/>
  <c r="M75" i="8"/>
  <c r="M73" i="8"/>
  <c r="M37" i="8"/>
  <c r="M63" i="8"/>
  <c r="M53" i="8"/>
  <c r="M67" i="8"/>
  <c r="M77" i="8"/>
  <c r="M36" i="8"/>
  <c r="M66" i="8"/>
  <c r="M7" i="8"/>
  <c r="M39" i="8"/>
  <c r="M87" i="8"/>
  <c r="M81" i="8"/>
  <c r="M79" i="8"/>
  <c r="M86" i="8"/>
  <c r="M72" i="8"/>
  <c r="M14" i="8"/>
  <c r="M19" i="8"/>
  <c r="M82" i="8"/>
  <c r="M51" i="8"/>
  <c r="M12" i="8"/>
  <c r="M33" i="8"/>
  <c r="M4" i="8"/>
  <c r="M46" i="8"/>
  <c r="M41" i="8"/>
  <c r="M43" i="8"/>
  <c r="M78" i="8"/>
  <c r="M83" i="8"/>
  <c r="M68" i="8"/>
  <c r="M28" i="8"/>
  <c r="M58" i="8"/>
  <c r="M15" i="8"/>
  <c r="M47" i="8"/>
  <c r="M9" i="8"/>
  <c r="M88" i="8"/>
  <c r="M24" i="8"/>
  <c r="M61" i="8"/>
  <c r="M48" i="8"/>
  <c r="M6" i="8"/>
  <c r="M69" i="8"/>
  <c r="M29" i="8"/>
  <c r="M45" i="8"/>
  <c r="M26" i="8"/>
  <c r="M57" i="8"/>
  <c r="M50" i="8"/>
  <c r="M35" i="8"/>
  <c r="M56" i="8"/>
  <c r="M49" i="8"/>
  <c r="M13" i="8"/>
  <c r="M60" i="8"/>
  <c r="M20" i="8"/>
  <c r="M42" i="8"/>
  <c r="M23" i="8"/>
  <c r="M62" i="8"/>
  <c r="M25" i="8"/>
  <c r="M80" i="8"/>
  <c r="M16" i="8"/>
  <c r="M54" i="8"/>
  <c r="M40" i="8"/>
  <c r="M84" i="8"/>
  <c r="M22" i="8"/>
  <c r="M27" i="8"/>
  <c r="M85" i="8"/>
  <c r="M5" i="8"/>
  <c r="M11" i="8"/>
  <c r="M17" i="8"/>
  <c r="M21" i="8"/>
  <c r="M3" i="8"/>
  <c r="R63" i="8"/>
  <c r="P63" i="8"/>
  <c r="R10" i="8"/>
  <c r="P10" i="8"/>
  <c r="R59" i="8"/>
  <c r="P59" i="8"/>
  <c r="R32" i="8"/>
  <c r="P32" i="8"/>
  <c r="R52" i="8"/>
  <c r="P52" i="8"/>
  <c r="R74" i="8"/>
  <c r="P74" i="8"/>
  <c r="R34" i="8"/>
  <c r="P34" i="8"/>
  <c r="R31" i="8"/>
  <c r="P31" i="8"/>
  <c r="R71" i="8"/>
  <c r="P71" i="8"/>
  <c r="R44" i="8"/>
  <c r="P44" i="8"/>
  <c r="R64" i="8"/>
  <c r="P64" i="8"/>
  <c r="R8" i="8"/>
  <c r="P8" i="8"/>
  <c r="R38" i="8"/>
  <c r="P38" i="8"/>
  <c r="R30" i="8"/>
  <c r="P30" i="8"/>
  <c r="R70" i="8"/>
  <c r="P70" i="8"/>
  <c r="R18" i="8"/>
  <c r="P18" i="8"/>
  <c r="R65" i="8"/>
  <c r="P65" i="8"/>
  <c r="R76" i="8"/>
  <c r="P76" i="8"/>
  <c r="R55" i="8"/>
  <c r="P55" i="8"/>
  <c r="R75" i="8"/>
  <c r="P75" i="8"/>
  <c r="R73" i="8"/>
  <c r="P73" i="8"/>
  <c r="R37" i="8"/>
  <c r="P37" i="8"/>
  <c r="R77" i="8"/>
  <c r="P77" i="8"/>
  <c r="R36" i="8"/>
  <c r="P36" i="8"/>
  <c r="R66" i="8"/>
  <c r="P66" i="8"/>
  <c r="R7" i="8"/>
  <c r="P7" i="8"/>
  <c r="R39" i="8"/>
  <c r="P39" i="8"/>
  <c r="R87" i="8"/>
  <c r="P87" i="8"/>
  <c r="R81" i="8"/>
  <c r="P81" i="8"/>
  <c r="R79" i="8"/>
  <c r="P79" i="8"/>
  <c r="R86" i="8"/>
  <c r="P86" i="8"/>
  <c r="R72" i="8"/>
  <c r="P72" i="8"/>
  <c r="R14" i="8"/>
  <c r="P14" i="8"/>
  <c r="R19" i="8"/>
  <c r="P19" i="8"/>
  <c r="R82" i="8"/>
  <c r="P82" i="8"/>
  <c r="R51" i="8"/>
  <c r="P51" i="8"/>
  <c r="R12" i="8"/>
  <c r="P12" i="8"/>
  <c r="R33" i="8"/>
  <c r="P33" i="8"/>
  <c r="R4" i="8"/>
  <c r="P4" i="8"/>
  <c r="R46" i="8"/>
  <c r="P46" i="8"/>
  <c r="R41" i="8"/>
  <c r="P41" i="8"/>
  <c r="R53" i="8"/>
  <c r="P53" i="8"/>
  <c r="R43" i="8"/>
  <c r="P43" i="8"/>
  <c r="R78" i="8"/>
  <c r="P78" i="8"/>
  <c r="R83" i="8"/>
  <c r="P83" i="8"/>
  <c r="R68" i="8"/>
  <c r="P68" i="8"/>
  <c r="R28" i="8"/>
  <c r="P28" i="8"/>
  <c r="R58" i="8"/>
  <c r="P58" i="8"/>
  <c r="R15" i="8"/>
  <c r="P15" i="8"/>
  <c r="R47" i="8"/>
  <c r="P47" i="8"/>
  <c r="R9" i="8"/>
  <c r="P9" i="8"/>
  <c r="R88" i="8"/>
  <c r="P88" i="8"/>
  <c r="R24" i="8"/>
  <c r="P24" i="8"/>
  <c r="R61" i="8"/>
  <c r="P61" i="8"/>
  <c r="R48" i="8"/>
  <c r="P48" i="8"/>
  <c r="R6" i="8"/>
  <c r="P6" i="8"/>
  <c r="R69" i="8"/>
  <c r="P69" i="8"/>
  <c r="R29" i="8"/>
  <c r="P29" i="8"/>
  <c r="R45" i="8"/>
  <c r="P45" i="8"/>
  <c r="R26" i="8"/>
  <c r="P26" i="8"/>
  <c r="R57" i="8"/>
  <c r="P57" i="8"/>
  <c r="R50" i="8"/>
  <c r="P50" i="8"/>
  <c r="R35" i="8"/>
  <c r="P35" i="8"/>
  <c r="R56" i="8"/>
  <c r="P56" i="8"/>
  <c r="R67" i="8"/>
  <c r="P67" i="8"/>
  <c r="R49" i="8"/>
  <c r="P49" i="8"/>
  <c r="R13" i="8"/>
  <c r="P13" i="8"/>
  <c r="R60" i="8"/>
  <c r="P60" i="8"/>
  <c r="R20" i="8"/>
  <c r="P20" i="8"/>
  <c r="R42" i="8"/>
  <c r="P42" i="8"/>
  <c r="R23" i="8"/>
  <c r="P23" i="8"/>
  <c r="R62" i="8"/>
  <c r="P62" i="8"/>
  <c r="R25" i="8"/>
  <c r="P25" i="8"/>
  <c r="R80" i="8"/>
  <c r="P80" i="8"/>
  <c r="R16" i="8"/>
  <c r="P16" i="8"/>
  <c r="R54" i="8"/>
  <c r="P54" i="8"/>
  <c r="R40" i="8"/>
  <c r="P40" i="8"/>
  <c r="R84" i="8"/>
  <c r="P84" i="8"/>
  <c r="R22" i="8"/>
  <c r="P22" i="8"/>
  <c r="R27" i="8"/>
  <c r="P27" i="8"/>
  <c r="R85" i="8"/>
  <c r="P85" i="8"/>
  <c r="R5" i="8"/>
  <c r="P5" i="8"/>
  <c r="R11" i="8"/>
  <c r="P11" i="8"/>
  <c r="R17" i="8"/>
  <c r="P17" i="8"/>
  <c r="R21" i="8"/>
  <c r="P21" i="8"/>
  <c r="R3" i="8"/>
  <c r="P3" i="8"/>
  <c r="N3" i="8" l="1"/>
  <c r="N17" i="8"/>
  <c r="N5" i="8"/>
  <c r="N27" i="8"/>
  <c r="N84" i="8"/>
  <c r="N54" i="8"/>
  <c r="N80" i="8"/>
  <c r="N62" i="8"/>
  <c r="N42" i="8"/>
  <c r="N60" i="8"/>
  <c r="N49" i="8"/>
  <c r="N35" i="8"/>
  <c r="N57" i="8"/>
  <c r="N45" i="8"/>
  <c r="N69" i="8"/>
  <c r="N48" i="8"/>
  <c r="N24" i="8"/>
  <c r="N9" i="8"/>
  <c r="N15" i="8"/>
  <c r="N28" i="8"/>
  <c r="N83" i="8"/>
  <c r="N43" i="8"/>
  <c r="N46" i="8"/>
  <c r="N33" i="8"/>
  <c r="N51" i="8"/>
  <c r="N19" i="8"/>
  <c r="N72" i="8"/>
  <c r="N79" i="8"/>
  <c r="N87" i="8"/>
  <c r="N7" i="8"/>
  <c r="N36" i="8"/>
  <c r="N67" i="8"/>
  <c r="N63" i="8"/>
  <c r="N73" i="8"/>
  <c r="N55" i="8"/>
  <c r="N65" i="8"/>
  <c r="N70" i="8"/>
  <c r="N38" i="8"/>
  <c r="N64" i="8"/>
  <c r="N71" i="8"/>
  <c r="N34" i="8"/>
  <c r="N52" i="8"/>
  <c r="N59" i="8"/>
  <c r="N21" i="8"/>
  <c r="N11" i="8"/>
  <c r="N85" i="8"/>
  <c r="N22" i="8"/>
  <c r="N40" i="8"/>
  <c r="N16" i="8"/>
  <c r="N25" i="8"/>
  <c r="N23" i="8"/>
  <c r="N20" i="8"/>
  <c r="N13" i="8"/>
  <c r="N56" i="8"/>
  <c r="N50" i="8"/>
  <c r="N26" i="8"/>
  <c r="N29" i="8"/>
  <c r="N6" i="8"/>
  <c r="N61" i="8"/>
  <c r="N88" i="8"/>
  <c r="N47" i="8"/>
  <c r="N58" i="8"/>
  <c r="N68" i="8"/>
  <c r="N78" i="8"/>
  <c r="N41" i="8"/>
  <c r="N4" i="8"/>
  <c r="N12" i="8"/>
  <c r="N82" i="8"/>
  <c r="N14" i="8"/>
  <c r="N86" i="8"/>
  <c r="N81" i="8"/>
  <c r="N39" i="8"/>
  <c r="N66" i="8"/>
  <c r="N77" i="8"/>
  <c r="N53" i="8"/>
  <c r="N37" i="8"/>
  <c r="N75" i="8"/>
  <c r="N76" i="8"/>
  <c r="N18" i="8"/>
  <c r="N30" i="8"/>
  <c r="N8" i="8"/>
  <c r="N44" i="8"/>
  <c r="N31" i="8"/>
  <c r="N74" i="8"/>
  <c r="N32" i="8"/>
  <c r="N10" i="8"/>
</calcChain>
</file>

<file path=xl/sharedStrings.xml><?xml version="1.0" encoding="utf-8"?>
<sst xmlns="http://schemas.openxmlformats.org/spreadsheetml/2006/main" count="897" uniqueCount="201">
  <si>
    <t>Регион (по территории преимущественного использования)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</si>
  <si>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</si>
  <si>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</si>
  <si>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</si>
  <si>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</si>
  <si>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</si>
  <si>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</si>
  <si>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</si>
  <si>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</si>
  <si>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</si>
  <si>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</si>
  <si>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</si>
  <si>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</si>
  <si>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</si>
  <si>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</si>
  <si>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</si>
  <si>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</si>
  <si>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</si>
  <si>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</si>
  <si>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</si>
  <si>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</si>
  <si>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</si>
  <si>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</si>
  <si>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</si>
  <si>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</si>
  <si>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</si>
  <si>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</si>
  <si>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</si>
  <si>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</si>
  <si>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</si>
  <si>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</si>
  <si>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</si>
  <si>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</si>
  <si>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</si>
  <si>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</si>
  <si>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</si>
  <si>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</si>
  <si>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</si>
  <si>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</si>
  <si>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</si>
  <si>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</si>
  <si>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</si>
  <si>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</si>
  <si>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</si>
  <si>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</si>
  <si>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</si>
  <si>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</si>
  <si>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</si>
  <si>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</si>
  <si>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</si>
  <si>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</si>
  <si>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</si>
  <si>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</si>
  <si>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</si>
  <si>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</si>
  <si>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</si>
  <si>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</si>
  <si>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</si>
  <si>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</si>
  <si>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</si>
  <si>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</si>
  <si>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</si>
  <si>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</si>
  <si>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</si>
  <si>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</si>
  <si>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</si>
  <si>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</si>
  <si>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</si>
  <si>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</si>
  <si>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</si>
  <si>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</si>
  <si>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</si>
  <si>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</si>
  <si>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</si>
  <si>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</si>
  <si>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</si>
  <si>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</si>
  <si>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</si>
  <si>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</si>
  <si>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</si>
  <si>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</si>
  <si>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</si>
  <si>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</si>
  <si>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</si>
  <si>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</si>
  <si>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</si>
  <si>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</si>
  <si>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Средняя выплата</t>
  </si>
  <si>
    <t>РФ</t>
  </si>
  <si>
    <t>Частота страховых случаев</t>
  </si>
  <si>
    <t>Отношение судебных расходов к сумме основного требования</t>
  </si>
  <si>
    <t>Чувашская</t>
  </si>
  <si>
    <t>Саха (Якутия)</t>
  </si>
  <si>
    <t>Место</t>
  </si>
  <si>
    <t xml:space="preserve">Сумма мест </t>
  </si>
  <si>
    <t>Отношение судебных к несудебным</t>
  </si>
  <si>
    <t>Итоговое место</t>
  </si>
  <si>
    <t>Снижение прироста договоров</t>
  </si>
  <si>
    <t>Уровень выплат с учетом РВД</t>
  </si>
  <si>
    <t>Дальневосточный федеральный округ</t>
  </si>
  <si>
    <t>Магаданская область</t>
  </si>
  <si>
    <t>Приморский край</t>
  </si>
  <si>
    <t>Сахалинская область</t>
  </si>
  <si>
    <t>Хабаровский край</t>
  </si>
  <si>
    <t>Чукотский автономный округ</t>
  </si>
  <si>
    <t>Республика Саха (Якутия)</t>
  </si>
  <si>
    <t>Южный федеральный округ</t>
  </si>
  <si>
    <t>Северо-Кавказский федеральный округ</t>
  </si>
  <si>
    <t>Северо-Западный федеральный округ</t>
  </si>
  <si>
    <t>Центральный федеральный округ</t>
  </si>
  <si>
    <t>Уральский федеральный округ</t>
  </si>
  <si>
    <t>Приволжский федеральный округ</t>
  </si>
  <si>
    <t>Сибирский федеральный округ</t>
  </si>
  <si>
    <t>ИТОГО</t>
  </si>
  <si>
    <t>Ставропольский край</t>
  </si>
  <si>
    <t>Нижегородская область</t>
  </si>
  <si>
    <t>Республика Ингушетия</t>
  </si>
  <si>
    <t>Тверская область</t>
  </si>
  <si>
    <t>Республика Крым</t>
  </si>
  <si>
    <t>Самарская область</t>
  </si>
  <si>
    <t>Московская область</t>
  </si>
  <si>
    <t>Мурманская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</si>
  <si>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</si>
  <si>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</si>
  <si>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</si>
  <si>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</si>
  <si>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</si>
  <si>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</si>
  <si>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</si>
  <si>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</si>
  <si>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</si>
  <si>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</si>
  <si>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Саратовская область</t>
  </si>
  <si>
    <t>Свердловская область</t>
  </si>
  <si>
    <t>Смоленская область</t>
  </si>
  <si>
    <t>Тамбовская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</si>
  <si>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</si>
  <si>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</si>
  <si>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</si>
  <si>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</si>
  <si>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</si>
  <si>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</si>
  <si>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</si>
  <si>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</si>
  <si>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</si>
  <si>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</si>
  <si>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Алтай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</si>
  <si>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</si>
  <si>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</si>
  <si>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</si>
  <si>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</si>
  <si>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</si>
  <si>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Татарстан</t>
  </si>
  <si>
    <t>Республика Тыва</t>
  </si>
  <si>
    <t>Республика Хакасия</t>
  </si>
  <si>
    <t>2016 год</t>
  </si>
  <si>
    <t>9 мес 2016</t>
  </si>
  <si>
    <t>6 мес 2016</t>
  </si>
  <si>
    <t>изм 1 кв к 2016</t>
  </si>
  <si>
    <t>изм 2016 к  9 мес 2016</t>
  </si>
  <si>
    <t>изм 9 мес 2016 к  6 мес 2016</t>
  </si>
  <si>
    <t xml:space="preserve">Рейтинг </t>
  </si>
  <si>
    <t>1 кв 2017</t>
  </si>
  <si>
    <t>*</t>
  </si>
  <si>
    <t>Миллионники</t>
  </si>
  <si>
    <t>1 пг 2017</t>
  </si>
  <si>
    <t>изм 1 пг к 1 кв</t>
  </si>
  <si>
    <t>9 мес 2017</t>
  </si>
  <si>
    <t>изм 9 мес 2017 к  6 мес 2017</t>
  </si>
  <si>
    <t>2017 год</t>
  </si>
  <si>
    <t>изм 2017 к  9 мес 2017</t>
  </si>
  <si>
    <t>2017 к 2016</t>
  </si>
  <si>
    <t>1 кв 2018</t>
  </si>
  <si>
    <t>1 кв 2018 к 1 кв 2017</t>
  </si>
  <si>
    <t>1 кв 2018 к 2017 году</t>
  </si>
  <si>
    <t>1 пг 2018</t>
  </si>
  <si>
    <t>1 пг 2018 к 1 пг 2017</t>
  </si>
  <si>
    <t>1 пг 2018 к 1 кв 2018</t>
  </si>
  <si>
    <t>ЕА</t>
  </si>
  <si>
    <t>**</t>
  </si>
  <si>
    <t>Ненецкий автономный округ</t>
  </si>
  <si>
    <t>Республика Северная Осетия — Алания</t>
  </si>
  <si>
    <t>Удмуртская республика</t>
  </si>
  <si>
    <t>Ханты-Мансийский автономный округ - Югра</t>
  </si>
  <si>
    <t>Чеченская республика</t>
  </si>
  <si>
    <t>Чувашская республика</t>
  </si>
  <si>
    <t>Ямало-Ненецкий автономный округ</t>
  </si>
  <si>
    <t>янв</t>
  </si>
  <si>
    <t>февр</t>
  </si>
  <si>
    <t>март</t>
  </si>
  <si>
    <t>апр</t>
  </si>
  <si>
    <t>май</t>
  </si>
  <si>
    <t>июнь</t>
  </si>
  <si>
    <t>9 мес 2018</t>
  </si>
  <si>
    <t>9 мес 2018 к 9 мес 2017</t>
  </si>
  <si>
    <t xml:space="preserve"> </t>
  </si>
  <si>
    <t>1 пг 2019</t>
  </si>
  <si>
    <t>1 кв 2019</t>
  </si>
  <si>
    <t>9 мес 2019</t>
  </si>
  <si>
    <t>9 мес 2019 к 9 мес 2018</t>
  </si>
  <si>
    <t>9 мес 2019 к 1 пг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</si>
</sst>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2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9" fontId="0" fillId="0" borderId="1" xfId="2" applyNumberFormat="1" applyFont="1" applyBorder="1" applyAlignment="1">
      <alignment horizontal="center" vertical="center"/>
    </xf>
    <xf numFmtId="165" fontId="0" fillId="0" borderId="1" xfId="1" applyNumberFormat="1" applyFont="1" applyBorder="1"/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2" applyNumberFormat="1" applyFont="1"/>
    <xf numFmtId="0" fontId="2" fillId="0" borderId="1" xfId="0" applyFont="1" applyBorder="1" applyAlignment="1">
      <alignment vertical="top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center" vertical="center"/>
    </xf>
    <xf numFmtId="9" fontId="0" fillId="5" borderId="1" xfId="2" applyFont="1" applyFill="1" applyBorder="1" applyAlignment="1">
      <alignment horizontal="center" vertical="center"/>
    </xf>
    <xf numFmtId="9" fontId="0" fillId="5" borderId="1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/>
    </xf>
    <xf numFmtId="165" fontId="0" fillId="5" borderId="1" xfId="1" applyNumberFormat="1" applyFont="1" applyFill="1" applyBorder="1"/>
    <xf numFmtId="0" fontId="0" fillId="6" borderId="1" xfId="0" applyFill="1" applyBorder="1" applyAlignment="1">
      <alignment wrapText="1"/>
    </xf>
    <xf numFmtId="164" fontId="0" fillId="6" borderId="1" xfId="2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64" fontId="0" fillId="6" borderId="1" xfId="2" applyNumberFormat="1" applyFont="1" applyFill="1" applyBorder="1" applyAlignment="1">
      <alignment horizontal="center" vertical="center"/>
    </xf>
    <xf numFmtId="9" fontId="0" fillId="6" borderId="1" xfId="2" applyFont="1" applyFill="1" applyBorder="1" applyAlignment="1">
      <alignment horizontal="center" vertical="center"/>
    </xf>
    <xf numFmtId="9" fontId="0" fillId="6" borderId="1" xfId="2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/>
    </xf>
    <xf numFmtId="165" fontId="0" fillId="6" borderId="1" xfId="1" applyNumberFormat="1" applyFont="1" applyFill="1" applyBorder="1"/>
    <xf numFmtId="0" fontId="0" fillId="7" borderId="1" xfId="0" applyFill="1" applyBorder="1" applyAlignment="1">
      <alignment wrapText="1"/>
    </xf>
    <xf numFmtId="164" fontId="0" fillId="7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7" borderId="1" xfId="2" applyNumberFormat="1" applyFont="1" applyFill="1" applyBorder="1" applyAlignment="1">
      <alignment horizontal="center" vertical="center"/>
    </xf>
    <xf numFmtId="9" fontId="0" fillId="7" borderId="1" xfId="2" applyFont="1" applyFill="1" applyBorder="1" applyAlignment="1">
      <alignment horizontal="center" vertical="center"/>
    </xf>
    <xf numFmtId="9" fontId="0" fillId="7" borderId="1" xfId="2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/>
    </xf>
    <xf numFmtId="165" fontId="0" fillId="7" borderId="1" xfId="1" applyNumberFormat="1" applyFont="1" applyFill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88;&#1077;&#1075;&#1080;&#1086;&#1085;&#1086;&#1074;%202018%209%20&#1084;&#1077;&#1089;_20181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Лист2"/>
      <sheetName val="Лист3"/>
      <sheetName val="Рейтинг места "/>
      <sheetName val="Изменение рейтинга"/>
      <sheetName val="Изм. показателей к 2017"/>
      <sheetName val="2016"/>
      <sheetName val="2017"/>
      <sheetName val="2018"/>
      <sheetName val="Суды"/>
      <sheetName val="МВД 2017"/>
      <sheetName val="Лист1"/>
      <sheetName val="жалобы"/>
      <sheetName val="Рейтинг 9 мес 2017"/>
    </sheetNames>
    <sheetDataSet>
      <sheetData sheetId="0">
        <row r="1">
          <cell r="B1" t="str">
            <v>Физ. лица</v>
          </cell>
          <cell r="F1" t="str">
            <v>Юр. лица</v>
          </cell>
          <cell r="J1" t="str">
            <v>Итого</v>
          </cell>
          <cell r="N1" t="str">
            <v>Средняя премия</v>
          </cell>
          <cell r="O1" t="str">
            <v>Средняя выплата</v>
          </cell>
          <cell r="P1" t="str">
            <v>Частота страх. случаев</v>
          </cell>
          <cell r="Q1" t="str">
            <v>Уровень выплат</v>
          </cell>
          <cell r="R1" t="str">
            <v>Кол-во зарегистр. ТС в регионе  (2017 год)</v>
          </cell>
          <cell r="S1" t="str">
            <v>Охват ОСАГО (проник-новение)</v>
          </cell>
          <cell r="T1" t="str">
            <v xml:space="preserve">Условный кассовый рез. (разница между сборами, выплатами и РВД 23%) </v>
          </cell>
          <cell r="U1" t="str">
            <v xml:space="preserve">Убытки, не связанные с судебным производством (включая урегулирование в рамках досудебной претензии) </v>
          </cell>
          <cell r="W1" t="str">
            <v xml:space="preserve">Убытки, связанные с урегулированием в рамках судебного производства
Судебные решения, своевременно отраженные в страховом учете </v>
          </cell>
          <cell r="AB1" t="str">
            <v>2016 год</v>
          </cell>
          <cell r="AF1" t="str">
            <v>2017 год</v>
          </cell>
          <cell r="AU1" t="str">
            <v>Отношение судебных расходов к сумме основного требования</v>
          </cell>
          <cell r="BI1" t="str">
            <v>Средняя выплата</v>
          </cell>
          <cell r="BJ1" t="str">
            <v>Средняя выплата</v>
          </cell>
        </row>
        <row r="2">
          <cell r="A2" t="str">
            <v>Регион (по территории преимущественного использования)</v>
          </cell>
          <cell r="B2" t="str">
            <v>Количество страховых случаев, по которым дата первой выплаты 1 кв 2017 год</v>
          </cell>
          <cell r="C2" t="str">
            <v>Сумма всех выплат, дата выплаты 1 кв 2017 год</v>
          </cell>
          <cell r="D2" t="str">
            <v>Количество заключенных договоров (дата заключения 1 кв 2017 год</v>
          </cell>
          <cell r="E2" t="str">
            <v>Сумма премии по договорам, дата заключения которых 1 кв 2017 год</v>
          </cell>
          <cell r="F2" t="str">
            <v>Количество страховых случаев, по которым дата первой выплата 1 кв 2017 год</v>
          </cell>
          <cell r="G2" t="str">
            <v>Сумма всех выплат, дата выплаты в 1 кв 2017 год</v>
          </cell>
          <cell r="H2" t="str">
            <v>Количество заключенных договоров (дата заключения 1 кв 2017 год)</v>
          </cell>
          <cell r="I2" t="str">
            <v>Сумма премии по договорам, дата заключения которых 1 кв 2017 год</v>
          </cell>
          <cell r="J2" t="str">
            <v xml:space="preserve">Количество страховых случаев, по которым дата первой выплата - 9 мес 2018 </v>
          </cell>
          <cell r="K2" t="str">
            <v>Сумма всех выплат, дата выплаты - 9 мес 2018</v>
          </cell>
          <cell r="L2" t="str">
            <v>Количество заключенных договоров (дата заключения - 9 мес 2018)</v>
          </cell>
          <cell r="M2" t="str">
            <v>Сумма премии по договорам, дата заключения которых - 9 мес 2018</v>
          </cell>
          <cell r="U2" t="str">
            <v>Количество оплаченных страховых случаев</v>
          </cell>
          <cell r="V2" t="str">
            <v>Сумма выплат</v>
          </cell>
          <cell r="W2" t="str">
            <v>Количество оплаченных судебных решений</v>
          </cell>
          <cell r="X2" t="str">
            <v>Сумма основного требования (страховая выплата)</v>
          </cell>
          <cell r="Y2" t="str">
            <v>Сумма накладных расходов</v>
          </cell>
          <cell r="Z2" t="str">
            <v>В т.ч.: Выплаты, наложенные на страховщика по решению суда в соотв. с ЗоЗПП*</v>
          </cell>
          <cell r="AA2" t="str">
            <v>В т.ч.: Прочие судебные расходы</v>
          </cell>
          <cell r="AB2" t="str">
            <v xml:space="preserve">Количество страховых случаев, по которым дата первой выплата - 9 мес 2016 </v>
          </cell>
          <cell r="AC2" t="str">
            <v>Сумма всех выплат, дата выплаты - 9 мес 2016</v>
          </cell>
          <cell r="AD2" t="str">
            <v>Количество заключенных договоров (дата заключения - 9 мес 2016)</v>
          </cell>
          <cell r="AE2" t="str">
            <v>Сумма премии по договорам, дата заключения которых - 9 мес 2016</v>
          </cell>
          <cell r="AF2" t="str">
            <v xml:space="preserve">Количество страховых случаев, по которым дата первой выплата - 9 мес 2017 </v>
          </cell>
          <cell r="AG2" t="str">
            <v>Сумма всех выплат, дата выплаты - 9 мес 2017</v>
          </cell>
          <cell r="AH2" t="str">
            <v>Количество заключенных договоров (дата заключения - 9 мес 2017)</v>
          </cell>
          <cell r="AI2" t="str">
            <v>Сумма премии по договорам, дата заключения которых - 9 мес 2017</v>
          </cell>
          <cell r="AJ2" t="str">
            <v>Отклонение частоты СС от среднего</v>
          </cell>
          <cell r="AK2" t="str">
            <v>Коэффициент 1</v>
          </cell>
          <cell r="AL2" t="str">
            <v>Место</v>
          </cell>
          <cell r="AM2" t="str">
            <v>Отклонение ср выплаты</v>
          </cell>
          <cell r="AN2" t="str">
            <v>Отклонение ср выплаты</v>
          </cell>
          <cell r="AO2" t="str">
            <v>Коэффициент 2</v>
          </cell>
          <cell r="AP2" t="str">
            <v>Место</v>
          </cell>
          <cell r="AQ2" t="str">
            <v>Отношение судебных к несудебным</v>
          </cell>
          <cell r="AR2" t="str">
            <v xml:space="preserve">Отклонение  </v>
          </cell>
          <cell r="AS2" t="str">
            <v>Коэффициент 3</v>
          </cell>
          <cell r="AT2" t="str">
            <v>Место</v>
          </cell>
          <cell r="AV2" t="str">
            <v xml:space="preserve">Отклонение  </v>
          </cell>
          <cell r="AW2" t="str">
            <v>Коэффициент 4</v>
          </cell>
          <cell r="AX2" t="str">
            <v>Место</v>
          </cell>
          <cell r="AY2" t="str">
            <v>Комб. параметр</v>
          </cell>
          <cell r="AZ2" t="str">
            <v>Коэффициент 6</v>
          </cell>
          <cell r="BA2" t="str">
            <v>Место</v>
          </cell>
          <cell r="BB2" t="str">
            <v>Прирост договоров 2018 к 2016</v>
          </cell>
          <cell r="BC2" t="str">
            <v>Снижение охвата</v>
          </cell>
          <cell r="BD2" t="str">
            <v>Коэффициент 5</v>
          </cell>
          <cell r="BE2" t="str">
            <v>Место</v>
          </cell>
          <cell r="BF2" t="str">
            <v>Сумма мест</v>
          </cell>
          <cell r="BK2" t="str">
            <v>Миллионик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  <cell r="AV3">
            <v>48</v>
          </cell>
          <cell r="AW3">
            <v>49</v>
          </cell>
          <cell r="AX3">
            <v>50</v>
          </cell>
          <cell r="AY3">
            <v>51</v>
          </cell>
          <cell r="AZ3">
            <v>52</v>
          </cell>
          <cell r="BA3">
            <v>53</v>
          </cell>
          <cell r="BB3">
            <v>54</v>
          </cell>
          <cell r="BC3">
            <v>55</v>
          </cell>
          <cell r="BD3">
            <v>56</v>
          </cell>
          <cell r="BE3">
            <v>57</v>
          </cell>
          <cell r="BF3">
            <v>58</v>
          </cell>
          <cell r="BG3">
            <v>59</v>
          </cell>
          <cell r="BH3">
            <v>60</v>
          </cell>
          <cell r="BI3" t="str">
            <v>2016 год</v>
          </cell>
          <cell r="BJ3" t="str">
            <v>2017 год</v>
          </cell>
          <cell r="BK3">
            <v>63</v>
          </cell>
        </row>
        <row r="4">
          <cell r="A4" t="str">
            <v>РФ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1485192</v>
          </cell>
          <cell r="K4">
            <v>105831932377.07001</v>
          </cell>
          <cell r="L4">
            <v>29176143</v>
          </cell>
          <cell r="M4">
            <v>166883927180.02213</v>
          </cell>
          <cell r="N4">
            <v>5719.8762420386456</v>
          </cell>
          <cell r="O4">
            <v>71258.081363938138</v>
          </cell>
          <cell r="P4">
            <v>5.0904329609297569E-2</v>
          </cell>
          <cell r="Q4">
            <v>0.63416492028562033</v>
          </cell>
          <cell r="R4">
            <v>54216214</v>
          </cell>
          <cell r="S4">
            <v>0.71752564647911421</v>
          </cell>
          <cell r="T4">
            <v>22668691551.547028</v>
          </cell>
          <cell r="U4">
            <v>1570329.1</v>
          </cell>
          <cell r="V4">
            <v>93205363407.889954</v>
          </cell>
          <cell r="W4">
            <v>221504</v>
          </cell>
          <cell r="X4">
            <v>10837984028.76</v>
          </cell>
          <cell r="Y4">
            <v>13161588754.218056</v>
          </cell>
          <cell r="Z4">
            <v>8957612490.536665</v>
          </cell>
          <cell r="AA4">
            <v>4203976263.5913911</v>
          </cell>
          <cell r="AB4">
            <v>1634009</v>
          </cell>
          <cell r="AC4">
            <v>113890765844.90999</v>
          </cell>
          <cell r="AD4">
            <v>28367112</v>
          </cell>
          <cell r="AE4">
            <v>167074747950.30795</v>
          </cell>
          <cell r="AF4">
            <v>1780924</v>
          </cell>
          <cell r="AG4">
            <v>146751340026.75</v>
          </cell>
          <cell r="AH4">
            <v>28424713</v>
          </cell>
          <cell r="AI4">
            <v>165154404693.33679</v>
          </cell>
          <cell r="AJ4">
            <v>5.0904329609297569E-2</v>
          </cell>
          <cell r="AM4">
            <v>71258.081363938138</v>
          </cell>
          <cell r="AQ4">
            <v>0.14105578251081252</v>
          </cell>
          <cell r="AR4">
            <v>0.8</v>
          </cell>
          <cell r="AU4">
            <v>1.2143945515413261</v>
          </cell>
          <cell r="AV4">
            <v>1</v>
          </cell>
          <cell r="AY4">
            <v>-0.17640919443425929</v>
          </cell>
          <cell r="AZ4">
            <v>1.533092818199401</v>
          </cell>
          <cell r="BB4">
            <v>2.8520034045058939E-2</v>
          </cell>
          <cell r="BC4">
            <v>-2.8520034045058939E-2</v>
          </cell>
          <cell r="BI4">
            <v>69700.207186686239</v>
          </cell>
          <cell r="BJ4">
            <v>82401.798182713013</v>
          </cell>
        </row>
        <row r="5">
          <cell r="A5" t="str">
            <v>Адыгея</v>
          </cell>
          <cell r="J5">
            <v>4107</v>
          </cell>
          <cell r="K5">
            <v>669823779.34999955</v>
          </cell>
          <cell r="L5">
            <v>85680</v>
          </cell>
          <cell r="M5">
            <v>484691702.89000022</v>
          </cell>
          <cell r="N5">
            <v>5656.9993334500496</v>
          </cell>
          <cell r="O5">
            <v>163093.20169223266</v>
          </cell>
          <cell r="P5">
            <v>4.793417366946779E-2</v>
          </cell>
          <cell r="Q5">
            <v>1.3819584188384892</v>
          </cell>
          <cell r="R5">
            <v>194854</v>
          </cell>
          <cell r="S5">
            <v>0.58628511603559585</v>
          </cell>
          <cell r="T5">
            <v>-296611168.12469935</v>
          </cell>
          <cell r="U5">
            <v>3463</v>
          </cell>
          <cell r="V5">
            <v>228439477.49000001</v>
          </cell>
          <cell r="W5">
            <v>663</v>
          </cell>
          <cell r="X5">
            <v>42303518.729999997</v>
          </cell>
          <cell r="Y5">
            <v>48036831.220000006</v>
          </cell>
          <cell r="Z5">
            <v>20110674.309999999</v>
          </cell>
          <cell r="AA5">
            <v>27926156.91</v>
          </cell>
          <cell r="AB5">
            <v>5386</v>
          </cell>
          <cell r="AC5">
            <v>658714409.07000017</v>
          </cell>
          <cell r="AD5">
            <v>65369</v>
          </cell>
          <cell r="AE5">
            <v>426250807.09999961</v>
          </cell>
          <cell r="AF5">
            <v>5225</v>
          </cell>
          <cell r="AG5">
            <v>859103678.70999956</v>
          </cell>
          <cell r="AH5">
            <v>73349</v>
          </cell>
          <cell r="AI5">
            <v>446736269.05999953</v>
          </cell>
          <cell r="AJ5">
            <v>-2.9701559398297786E-3</v>
          </cell>
          <cell r="AK5">
            <v>-6</v>
          </cell>
          <cell r="AL5">
            <v>42</v>
          </cell>
          <cell r="AM5">
            <v>91835.120328294521</v>
          </cell>
          <cell r="AN5">
            <v>1.2887677940592137</v>
          </cell>
          <cell r="AO5">
            <v>129</v>
          </cell>
          <cell r="AP5">
            <v>85</v>
          </cell>
          <cell r="AQ5">
            <v>0.19145249783424775</v>
          </cell>
          <cell r="AR5">
            <v>5.0396715323435232E-2</v>
          </cell>
          <cell r="AS5">
            <v>6</v>
          </cell>
          <cell r="AT5">
            <v>72</v>
          </cell>
          <cell r="AU5">
            <v>1.135528028450602</v>
          </cell>
          <cell r="AV5">
            <v>-7.8866523090724172E-2</v>
          </cell>
          <cell r="AW5">
            <v>-8</v>
          </cell>
          <cell r="AX5">
            <v>30</v>
          </cell>
          <cell r="AY5">
            <v>0.79475119329673927</v>
          </cell>
          <cell r="AZ5">
            <v>51.839731023602667</v>
          </cell>
          <cell r="BA5">
            <v>82</v>
          </cell>
          <cell r="BB5">
            <v>0.31071302911165843</v>
          </cell>
          <cell r="BC5">
            <v>-0.31071302911165843</v>
          </cell>
          <cell r="BD5">
            <v>-190.35651455582922</v>
          </cell>
          <cell r="BE5">
            <v>3</v>
          </cell>
          <cell r="BF5">
            <v>314</v>
          </cell>
          <cell r="BH5" t="str">
            <v>Южный федеральный округ</v>
          </cell>
          <cell r="BI5">
            <v>122301.22708317864</v>
          </cell>
          <cell r="BJ5">
            <v>164421.75669090901</v>
          </cell>
        </row>
        <row r="6">
          <cell r="A6" t="str">
            <v>Алтай</v>
          </cell>
          <cell r="J6">
            <v>1491</v>
          </cell>
          <cell r="K6">
            <v>89079887.530000046</v>
          </cell>
          <cell r="L6">
            <v>37135</v>
          </cell>
          <cell r="M6">
            <v>140758113.88999999</v>
          </cell>
          <cell r="N6">
            <v>3790.4433523629996</v>
          </cell>
          <cell r="O6">
            <v>59745.06205902082</v>
          </cell>
          <cell r="P6">
            <v>4.0150801131008482E-2</v>
          </cell>
          <cell r="Q6">
            <v>0.63285792248974315</v>
          </cell>
          <cell r="R6">
            <v>76990</v>
          </cell>
          <cell r="S6">
            <v>0.64311382430618691</v>
          </cell>
          <cell r="T6">
            <v>19303860.165299952</v>
          </cell>
          <cell r="U6">
            <v>1263</v>
          </cell>
          <cell r="V6">
            <v>77448780.909999996</v>
          </cell>
          <cell r="W6">
            <v>35</v>
          </cell>
          <cell r="X6">
            <v>1306440.51</v>
          </cell>
          <cell r="Y6">
            <v>1494566.97</v>
          </cell>
          <cell r="Z6">
            <v>780423.09</v>
          </cell>
          <cell r="AA6">
            <v>714143.88</v>
          </cell>
          <cell r="AB6">
            <v>1376</v>
          </cell>
          <cell r="AC6">
            <v>76324742.069999963</v>
          </cell>
          <cell r="AD6">
            <v>37672</v>
          </cell>
          <cell r="AE6">
            <v>147421599.77999994</v>
          </cell>
          <cell r="AF6">
            <v>1740</v>
          </cell>
          <cell r="AG6">
            <v>103220643.49000005</v>
          </cell>
          <cell r="AH6">
            <v>37066</v>
          </cell>
          <cell r="AI6">
            <v>139063993.62</v>
          </cell>
          <cell r="AJ6">
            <v>-1.0753528478289087E-2</v>
          </cell>
          <cell r="AK6">
            <v>-21</v>
          </cell>
          <cell r="AL6">
            <v>16</v>
          </cell>
          <cell r="AM6">
            <v>-11513.019304917318</v>
          </cell>
          <cell r="AN6">
            <v>-0.1615679103976515</v>
          </cell>
          <cell r="AO6">
            <v>-16</v>
          </cell>
          <cell r="AP6">
            <v>25</v>
          </cell>
          <cell r="AQ6">
            <v>2.7711797307996833E-2</v>
          </cell>
          <cell r="AR6">
            <v>-0.11334398520281569</v>
          </cell>
          <cell r="AS6">
            <v>-14</v>
          </cell>
          <cell r="AT6">
            <v>7</v>
          </cell>
          <cell r="AU6">
            <v>1.1439992548914455</v>
          </cell>
          <cell r="AV6">
            <v>-7.0395296649880645E-2</v>
          </cell>
          <cell r="AW6">
            <v>-7</v>
          </cell>
          <cell r="AX6">
            <v>31</v>
          </cell>
          <cell r="AY6">
            <v>-0.17810659416916486</v>
          </cell>
          <cell r="AZ6">
            <v>-11.617469735351634</v>
          </cell>
          <cell r="BA6">
            <v>41</v>
          </cell>
          <cell r="BB6">
            <v>-1.425461881503504E-2</v>
          </cell>
          <cell r="BC6">
            <v>1.425461881503504E-2</v>
          </cell>
          <cell r="BD6">
            <v>-27.872690592482481</v>
          </cell>
          <cell r="BE6">
            <v>61</v>
          </cell>
          <cell r="BF6">
            <v>181</v>
          </cell>
          <cell r="BH6" t="str">
            <v>Сибирский федеральный округ</v>
          </cell>
          <cell r="BI6">
            <v>55468.56255087207</v>
          </cell>
          <cell r="BJ6">
            <v>59322.20890229888</v>
          </cell>
        </row>
        <row r="7">
          <cell r="A7" t="str">
            <v>Алтайский</v>
          </cell>
          <cell r="J7">
            <v>18809</v>
          </cell>
          <cell r="K7">
            <v>1223030679.3099999</v>
          </cell>
          <cell r="L7">
            <v>455966</v>
          </cell>
          <cell r="M7">
            <v>1915587862.8899989</v>
          </cell>
          <cell r="N7">
            <v>4201.1638211840336</v>
          </cell>
          <cell r="O7">
            <v>65023.695002924127</v>
          </cell>
          <cell r="P7">
            <v>4.1250882741257024E-2</v>
          </cell>
          <cell r="Q7">
            <v>0.63846232428349414</v>
          </cell>
          <cell r="R7">
            <v>826374</v>
          </cell>
          <cell r="S7">
            <v>0.73568949006946815</v>
          </cell>
          <cell r="T7">
            <v>251971975.11529922</v>
          </cell>
          <cell r="U7">
            <v>20173.3</v>
          </cell>
          <cell r="V7">
            <v>1201304434.02</v>
          </cell>
          <cell r="W7">
            <v>976</v>
          </cell>
          <cell r="X7">
            <v>45774052.229999997</v>
          </cell>
          <cell r="Y7">
            <v>63342500.102221273</v>
          </cell>
          <cell r="Z7">
            <v>46502242.962221272</v>
          </cell>
          <cell r="AA7">
            <v>16840257.140000004</v>
          </cell>
          <cell r="AB7">
            <v>21582</v>
          </cell>
          <cell r="AC7">
            <v>1228303523.7999997</v>
          </cell>
          <cell r="AD7">
            <v>463737</v>
          </cell>
          <cell r="AE7">
            <v>1996249183.2400002</v>
          </cell>
          <cell r="AF7">
            <v>26441</v>
          </cell>
          <cell r="AG7">
            <v>1684421938.8499997</v>
          </cell>
          <cell r="AH7">
            <v>449722</v>
          </cell>
          <cell r="AI7">
            <v>1917971638.1500006</v>
          </cell>
          <cell r="AJ7">
            <v>-9.6534468680405452E-3</v>
          </cell>
          <cell r="AK7">
            <v>-19</v>
          </cell>
          <cell r="AL7">
            <v>19</v>
          </cell>
          <cell r="AM7">
            <v>-6234.3863610140106</v>
          </cell>
          <cell r="AN7">
            <v>-8.7490236078248823E-2</v>
          </cell>
          <cell r="AO7">
            <v>-9</v>
          </cell>
          <cell r="AP7">
            <v>42</v>
          </cell>
          <cell r="AQ7">
            <v>4.8380780536649931E-2</v>
          </cell>
          <cell r="AR7">
            <v>-9.2675001974162591E-2</v>
          </cell>
          <cell r="AS7">
            <v>-12</v>
          </cell>
          <cell r="AT7">
            <v>15</v>
          </cell>
          <cell r="AU7">
            <v>1.3838080094798126</v>
          </cell>
          <cell r="AV7">
            <v>0.1694134579384865</v>
          </cell>
          <cell r="AW7">
            <v>17</v>
          </cell>
          <cell r="AX7">
            <v>59</v>
          </cell>
          <cell r="AY7">
            <v>-0.17082815028117648</v>
          </cell>
          <cell r="AZ7">
            <v>-11.142714143153581</v>
          </cell>
          <cell r="BA7">
            <v>43</v>
          </cell>
          <cell r="BB7">
            <v>-1.6757343062986131E-2</v>
          </cell>
          <cell r="BC7">
            <v>1.6757343062986131E-2</v>
          </cell>
          <cell r="BD7">
            <v>-26.621328468506935</v>
          </cell>
          <cell r="BE7">
            <v>64</v>
          </cell>
          <cell r="BF7">
            <v>242</v>
          </cell>
          <cell r="BH7" t="str">
            <v>Сибирский федеральный округ</v>
          </cell>
          <cell r="BI7">
            <v>56913.331656009621</v>
          </cell>
          <cell r="BJ7">
            <v>63704.925640104368</v>
          </cell>
        </row>
        <row r="8">
          <cell r="A8" t="str">
            <v>Амурская</v>
          </cell>
          <cell r="J8">
            <v>5537</v>
          </cell>
          <cell r="K8">
            <v>591517089.81999969</v>
          </cell>
          <cell r="L8">
            <v>142094</v>
          </cell>
          <cell r="M8">
            <v>781460073.16000044</v>
          </cell>
          <cell r="N8">
            <v>5499.5993719650405</v>
          </cell>
          <cell r="O8">
            <v>106829.88799349823</v>
          </cell>
          <cell r="P8">
            <v>3.8967162582515799E-2</v>
          </cell>
          <cell r="Q8">
            <v>0.75693833906072028</v>
          </cell>
          <cell r="R8">
            <v>274832</v>
          </cell>
          <cell r="S8">
            <v>0.68936174341658418</v>
          </cell>
          <cell r="T8">
            <v>10207166.513200641</v>
          </cell>
          <cell r="U8">
            <v>6247.2000000000007</v>
          </cell>
          <cell r="V8">
            <v>476106423.06</v>
          </cell>
          <cell r="W8">
            <v>2383</v>
          </cell>
          <cell r="X8">
            <v>145156323.00999999</v>
          </cell>
          <cell r="Y8">
            <v>61122414.99000001</v>
          </cell>
          <cell r="Z8">
            <v>37429730.060000002</v>
          </cell>
          <cell r="AA8">
            <v>23692684.930000007</v>
          </cell>
          <cell r="AB8">
            <v>9246</v>
          </cell>
          <cell r="AC8">
            <v>783951280.39999998</v>
          </cell>
          <cell r="AD8">
            <v>147374</v>
          </cell>
          <cell r="AE8">
            <v>875162334.57000041</v>
          </cell>
          <cell r="AF8">
            <v>10856</v>
          </cell>
          <cell r="AG8">
            <v>1344676644.99</v>
          </cell>
          <cell r="AH8">
            <v>144265</v>
          </cell>
          <cell r="AI8">
            <v>827240505.09400094</v>
          </cell>
          <cell r="AJ8">
            <v>-1.193716702678177E-2</v>
          </cell>
          <cell r="AK8">
            <v>-23</v>
          </cell>
          <cell r="AL8">
            <v>13</v>
          </cell>
          <cell r="AM8">
            <v>35571.806629560087</v>
          </cell>
          <cell r="AN8">
            <v>0.49919680615428491</v>
          </cell>
          <cell r="AO8">
            <v>50</v>
          </cell>
          <cell r="AP8">
            <v>81</v>
          </cell>
          <cell r="AQ8">
            <v>0.3814508899987194</v>
          </cell>
          <cell r="AR8">
            <v>0.24039510748790688</v>
          </cell>
          <cell r="AS8">
            <v>30</v>
          </cell>
          <cell r="AT8">
            <v>82</v>
          </cell>
          <cell r="AU8">
            <v>0.42107993453229875</v>
          </cell>
          <cell r="AV8">
            <v>-0.79331461700902739</v>
          </cell>
          <cell r="AW8">
            <v>-79</v>
          </cell>
          <cell r="AX8">
            <v>1</v>
          </cell>
          <cell r="AY8">
            <v>-1.6963196025038596E-2</v>
          </cell>
          <cell r="AZ8">
            <v>-1.1064689511077135</v>
          </cell>
          <cell r="BA8">
            <v>61</v>
          </cell>
          <cell r="BB8">
            <v>-3.582721511257074E-2</v>
          </cell>
          <cell r="BC8">
            <v>3.582721511257074E-2</v>
          </cell>
          <cell r="BD8">
            <v>-17.086392443714633</v>
          </cell>
          <cell r="BE8">
            <v>71</v>
          </cell>
          <cell r="BF8">
            <v>309</v>
          </cell>
          <cell r="BH8" t="str">
            <v>Дальневосточный федеральный округ</v>
          </cell>
          <cell r="BI8">
            <v>84788.154921046938</v>
          </cell>
          <cell r="BJ8">
            <v>123864.8346527266</v>
          </cell>
        </row>
        <row r="9">
          <cell r="A9" t="str">
            <v>Архангельская</v>
          </cell>
          <cell r="J9">
            <v>12140</v>
          </cell>
          <cell r="K9">
            <v>776899178.24000025</v>
          </cell>
          <cell r="L9">
            <v>248369</v>
          </cell>
          <cell r="M9">
            <v>1522852664.01</v>
          </cell>
          <cell r="N9">
            <v>6131.4119878487254</v>
          </cell>
          <cell r="O9">
            <v>63994.989970345981</v>
          </cell>
          <cell r="P9">
            <v>4.8878885851293838E-2</v>
          </cell>
          <cell r="Q9">
            <v>0.51016043547788592</v>
          </cell>
          <cell r="R9">
            <v>374114</v>
          </cell>
          <cell r="S9">
            <v>0.88518116581220341</v>
          </cell>
          <cell r="T9">
            <v>395697373.04769969</v>
          </cell>
          <cell r="U9">
            <v>11425</v>
          </cell>
          <cell r="V9">
            <v>576822479.39999986</v>
          </cell>
          <cell r="W9">
            <v>3480</v>
          </cell>
          <cell r="X9">
            <v>76151351.169999987</v>
          </cell>
          <cell r="Y9">
            <v>147678099.44</v>
          </cell>
          <cell r="Z9">
            <v>85819131.570000023</v>
          </cell>
          <cell r="AA9">
            <v>61858967.869999975</v>
          </cell>
          <cell r="AB9">
            <v>13013</v>
          </cell>
          <cell r="AC9">
            <v>867904229.36999989</v>
          </cell>
          <cell r="AD9">
            <v>186894</v>
          </cell>
          <cell r="AE9">
            <v>1157978317.7699997</v>
          </cell>
          <cell r="AF9">
            <v>12960</v>
          </cell>
          <cell r="AG9">
            <v>939095588.09000015</v>
          </cell>
          <cell r="AH9">
            <v>206733</v>
          </cell>
          <cell r="AI9">
            <v>1288325889.6539986</v>
          </cell>
          <cell r="AJ9">
            <v>-2.025443758003731E-3</v>
          </cell>
          <cell r="AK9">
            <v>-4</v>
          </cell>
          <cell r="AL9">
            <v>52</v>
          </cell>
          <cell r="AM9">
            <v>-7263.0913935921562</v>
          </cell>
          <cell r="AN9">
            <v>-0.10192656404116737</v>
          </cell>
          <cell r="AO9">
            <v>-10</v>
          </cell>
          <cell r="AP9">
            <v>39</v>
          </cell>
          <cell r="AQ9">
            <v>0.30459518599562363</v>
          </cell>
          <cell r="AR9">
            <v>0.16353940348481111</v>
          </cell>
          <cell r="AS9">
            <v>20</v>
          </cell>
          <cell r="AT9">
            <v>79</v>
          </cell>
          <cell r="AU9">
            <v>1.9392709015802487</v>
          </cell>
          <cell r="AV9">
            <v>0.72487635003892259</v>
          </cell>
          <cell r="AW9">
            <v>72</v>
          </cell>
          <cell r="AX9">
            <v>84</v>
          </cell>
          <cell r="AY9">
            <v>-0.33745397989884951</v>
          </cell>
          <cell r="AZ9">
            <v>-22.011320899355926</v>
          </cell>
          <cell r="BA9">
            <v>12</v>
          </cell>
          <cell r="BB9">
            <v>0.32892976767579485</v>
          </cell>
          <cell r="BC9">
            <v>-0.32892976767579485</v>
          </cell>
          <cell r="BD9">
            <v>-199.46488383789742</v>
          </cell>
          <cell r="BE9">
            <v>1</v>
          </cell>
          <cell r="BF9">
            <v>267</v>
          </cell>
          <cell r="BH9" t="str">
            <v>Северо-Западный федеральный округ</v>
          </cell>
          <cell r="BI9">
            <v>66695.168629063235</v>
          </cell>
          <cell r="BJ9">
            <v>72461.079327932108</v>
          </cell>
        </row>
        <row r="10">
          <cell r="A10" t="str">
            <v>Астраханская</v>
          </cell>
          <cell r="J10">
            <v>9269</v>
          </cell>
          <cell r="K10">
            <v>586822326.55000043</v>
          </cell>
          <cell r="L10">
            <v>161260</v>
          </cell>
          <cell r="M10">
            <v>789063867.35000026</v>
          </cell>
          <cell r="N10">
            <v>4893.1158833560721</v>
          </cell>
          <cell r="O10">
            <v>63310.208927608204</v>
          </cell>
          <cell r="P10">
            <v>5.7478605977923848E-2</v>
          </cell>
          <cell r="Q10">
            <v>0.74369433303389021</v>
          </cell>
          <cell r="R10">
            <v>336130</v>
          </cell>
          <cell r="S10">
            <v>0.63967314233580264</v>
          </cell>
          <cell r="T10">
            <v>20756851.309499741</v>
          </cell>
          <cell r="U10">
            <v>10192</v>
          </cell>
          <cell r="V10">
            <v>537679717.23000002</v>
          </cell>
          <cell r="W10">
            <v>1721</v>
          </cell>
          <cell r="X10">
            <v>52598961.380000003</v>
          </cell>
          <cell r="Y10">
            <v>68010802.969999999</v>
          </cell>
          <cell r="Z10">
            <v>46306865.809999995</v>
          </cell>
          <cell r="AA10">
            <v>21703937.159999996</v>
          </cell>
          <cell r="AB10">
            <v>10435</v>
          </cell>
          <cell r="AC10">
            <v>586053888.5999999</v>
          </cell>
          <cell r="AD10">
            <v>162162</v>
          </cell>
          <cell r="AE10">
            <v>823917655.97000027</v>
          </cell>
          <cell r="AF10">
            <v>10810</v>
          </cell>
          <cell r="AG10">
            <v>762156465.10000002</v>
          </cell>
          <cell r="AH10">
            <v>158303</v>
          </cell>
          <cell r="AI10">
            <v>787115176.41999996</v>
          </cell>
          <cell r="AJ10">
            <v>6.5742763686262792E-3</v>
          </cell>
          <cell r="AK10">
            <v>13</v>
          </cell>
          <cell r="AL10">
            <v>77</v>
          </cell>
          <cell r="AM10">
            <v>-7947.8724363299334</v>
          </cell>
          <cell r="AN10">
            <v>-0.11153643606733629</v>
          </cell>
          <cell r="AO10">
            <v>-11</v>
          </cell>
          <cell r="AP10">
            <v>38</v>
          </cell>
          <cell r="AQ10">
            <v>0.16885792778649922</v>
          </cell>
          <cell r="AR10">
            <v>2.7802145275686696E-2</v>
          </cell>
          <cell r="AS10">
            <v>3</v>
          </cell>
          <cell r="AT10">
            <v>67</v>
          </cell>
          <cell r="AU10">
            <v>1.2930065762830847</v>
          </cell>
          <cell r="AV10">
            <v>7.8612024741758546E-2</v>
          </cell>
          <cell r="AW10">
            <v>8</v>
          </cell>
          <cell r="AX10">
            <v>46</v>
          </cell>
          <cell r="AY10">
            <v>-3.4163203852090596E-2</v>
          </cell>
          <cell r="AZ10">
            <v>-2.2283845731020295</v>
          </cell>
          <cell r="BA10">
            <v>58</v>
          </cell>
          <cell r="BB10">
            <v>-5.5623388956722291E-3</v>
          </cell>
          <cell r="BC10">
            <v>5.5623388956722291E-3</v>
          </cell>
          <cell r="BD10">
            <v>-32.218830552163887</v>
          </cell>
          <cell r="BE10">
            <v>53</v>
          </cell>
          <cell r="BF10">
            <v>339</v>
          </cell>
          <cell r="BH10" t="str">
            <v>Южный федеральный округ</v>
          </cell>
          <cell r="BI10">
            <v>56162.327609008134</v>
          </cell>
          <cell r="BJ10">
            <v>70504.760878815912</v>
          </cell>
        </row>
        <row r="11">
          <cell r="A11" t="str">
            <v>Байконур</v>
          </cell>
          <cell r="J11">
            <v>38</v>
          </cell>
          <cell r="K11">
            <v>1860291.51</v>
          </cell>
          <cell r="L11">
            <v>2739</v>
          </cell>
          <cell r="M11">
            <v>8469640.5800000019</v>
          </cell>
          <cell r="N11">
            <v>3092.2382548375326</v>
          </cell>
          <cell r="O11">
            <v>48955.039736842104</v>
          </cell>
          <cell r="P11">
            <v>1.3873676524278934E-2</v>
          </cell>
          <cell r="Q11">
            <v>0.21964232040646992</v>
          </cell>
          <cell r="R11">
            <v>0</v>
          </cell>
          <cell r="S11" t="e">
            <v>#DIV/0!</v>
          </cell>
          <cell r="T11">
            <v>4661331.7366000023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43</v>
          </cell>
          <cell r="AC11">
            <v>3174478.95</v>
          </cell>
          <cell r="AD11">
            <v>2947</v>
          </cell>
          <cell r="AE11">
            <v>8882761.3900000025</v>
          </cell>
          <cell r="AF11">
            <v>24</v>
          </cell>
          <cell r="AG11">
            <v>3215008.04</v>
          </cell>
          <cell r="AH11">
            <v>2847</v>
          </cell>
          <cell r="AI11">
            <v>8311031.8300000001</v>
          </cell>
          <cell r="AJ11">
            <v>-3.7030653085018635E-2</v>
          </cell>
          <cell r="AK11">
            <v>-73</v>
          </cell>
          <cell r="AL11">
            <v>1</v>
          </cell>
          <cell r="AM11">
            <v>-22303.041627096034</v>
          </cell>
          <cell r="AN11">
            <v>-0.31298964552788289</v>
          </cell>
          <cell r="AO11">
            <v>-31</v>
          </cell>
          <cell r="AP11">
            <v>3</v>
          </cell>
          <cell r="AQ11">
            <v>0</v>
          </cell>
          <cell r="AR11">
            <v>0</v>
          </cell>
          <cell r="AS11">
            <v>0</v>
          </cell>
          <cell r="AT11">
            <v>62</v>
          </cell>
          <cell r="AU11">
            <v>0</v>
          </cell>
          <cell r="AV11">
            <v>0</v>
          </cell>
          <cell r="AW11">
            <v>0</v>
          </cell>
          <cell r="AX11">
            <v>41</v>
          </cell>
          <cell r="AY11">
            <v>-0.71475023323835085</v>
          </cell>
          <cell r="AZ11">
            <v>-46.621458580558503</v>
          </cell>
          <cell r="BA11">
            <v>1</v>
          </cell>
          <cell r="BB11">
            <v>-7.0580251102816419E-2</v>
          </cell>
          <cell r="BC11">
            <v>7.0580251102816419E-2</v>
          </cell>
          <cell r="BD11">
            <v>0.29012555140820601</v>
          </cell>
          <cell r="BE11">
            <v>82</v>
          </cell>
          <cell r="BF11">
            <v>190</v>
          </cell>
          <cell r="BH11" t="str">
            <v>Байконур</v>
          </cell>
          <cell r="BI11">
            <v>73825.091860465123</v>
          </cell>
          <cell r="BJ11">
            <v>133958.66833333333</v>
          </cell>
        </row>
        <row r="12">
          <cell r="A12" t="str">
            <v>Башкортостан</v>
          </cell>
          <cell r="J12">
            <v>40430</v>
          </cell>
          <cell r="K12">
            <v>2801727772.9700007</v>
          </cell>
          <cell r="L12">
            <v>883609</v>
          </cell>
          <cell r="M12">
            <v>4734823990.1699934</v>
          </cell>
          <cell r="N12">
            <v>5358.5058438404239</v>
          </cell>
          <cell r="O12">
            <v>69298.238262923594</v>
          </cell>
          <cell r="P12">
            <v>4.5755532141478865E-2</v>
          </cell>
          <cell r="Q12">
            <v>0.59172796682341111</v>
          </cell>
          <cell r="R12">
            <v>1587541</v>
          </cell>
          <cell r="S12">
            <v>0.74211962609679583</v>
          </cell>
          <cell r="T12">
            <v>844086699.46089411</v>
          </cell>
          <cell r="U12">
            <v>39768</v>
          </cell>
          <cell r="V12">
            <v>2144443804.4300003</v>
          </cell>
          <cell r="W12">
            <v>21211</v>
          </cell>
          <cell r="X12">
            <v>341813976.58999974</v>
          </cell>
          <cell r="Y12">
            <v>494182786.25000024</v>
          </cell>
          <cell r="Z12">
            <v>326321292.02277595</v>
          </cell>
          <cell r="AA12">
            <v>167861494.22722429</v>
          </cell>
          <cell r="AB12">
            <v>45400</v>
          </cell>
          <cell r="AC12">
            <v>3449238821.440001</v>
          </cell>
          <cell r="AD12">
            <v>702200</v>
          </cell>
          <cell r="AE12">
            <v>3962943197.3400016</v>
          </cell>
          <cell r="AF12">
            <v>50745</v>
          </cell>
          <cell r="AG12">
            <v>4596474893.7699928</v>
          </cell>
          <cell r="AH12">
            <v>772003</v>
          </cell>
          <cell r="AI12">
            <v>4219371801.5581999</v>
          </cell>
          <cell r="AJ12">
            <v>-5.148797467818704E-3</v>
          </cell>
          <cell r="AK12">
            <v>-10</v>
          </cell>
          <cell r="AL12">
            <v>32</v>
          </cell>
          <cell r="AM12">
            <v>-1959.8431010145432</v>
          </cell>
          <cell r="AN12">
            <v>-2.7503450324532157E-2</v>
          </cell>
          <cell r="AO12">
            <v>-3</v>
          </cell>
          <cell r="AP12">
            <v>50</v>
          </cell>
          <cell r="AQ12">
            <v>0.53336853751760205</v>
          </cell>
          <cell r="AR12">
            <v>0.39231275500678953</v>
          </cell>
          <cell r="AS12">
            <v>49</v>
          </cell>
          <cell r="AT12">
            <v>85</v>
          </cell>
          <cell r="AU12">
            <v>1.4457652995353212</v>
          </cell>
          <cell r="AV12">
            <v>0.23137074799399504</v>
          </cell>
          <cell r="AW12">
            <v>23</v>
          </cell>
          <cell r="AX12">
            <v>63</v>
          </cell>
          <cell r="AY12">
            <v>-0.23152212100855707</v>
          </cell>
          <cell r="AZ12">
            <v>-15.101637569503259</v>
          </cell>
          <cell r="BA12">
            <v>32</v>
          </cell>
          <cell r="BB12">
            <v>0.25834377670179437</v>
          </cell>
          <cell r="BC12">
            <v>-0.25834377670179437</v>
          </cell>
          <cell r="BD12">
            <v>-164.17188835089718</v>
          </cell>
          <cell r="BE12">
            <v>7</v>
          </cell>
          <cell r="BF12">
            <v>269</v>
          </cell>
          <cell r="BH12" t="str">
            <v>Приволжский федеральный округ</v>
          </cell>
          <cell r="BI12">
            <v>75974.423379735701</v>
          </cell>
          <cell r="BJ12">
            <v>90579.85799132906</v>
          </cell>
          <cell r="BK12" t="str">
            <v>*</v>
          </cell>
        </row>
        <row r="13">
          <cell r="A13" t="str">
            <v>Белгородская</v>
          </cell>
          <cell r="J13">
            <v>17778</v>
          </cell>
          <cell r="K13">
            <v>1163316901.6099999</v>
          </cell>
          <cell r="L13">
            <v>359990</v>
          </cell>
          <cell r="M13">
            <v>1544222792.3600018</v>
          </cell>
          <cell r="N13">
            <v>4289.6269128586955</v>
          </cell>
          <cell r="O13">
            <v>65435.757768590389</v>
          </cell>
          <cell r="P13">
            <v>4.9384705130698078E-2</v>
          </cell>
          <cell r="Q13">
            <v>0.75333488623887501</v>
          </cell>
          <cell r="R13">
            <v>611936</v>
          </cell>
          <cell r="S13">
            <v>0.78437396503338042</v>
          </cell>
          <cell r="T13">
            <v>25734648.507201433</v>
          </cell>
          <cell r="U13">
            <v>17216.199999999997</v>
          </cell>
          <cell r="V13">
            <v>877555095.23999989</v>
          </cell>
          <cell r="W13">
            <v>5510</v>
          </cell>
          <cell r="X13">
            <v>165794287.17999995</v>
          </cell>
          <cell r="Y13">
            <v>240872909.57999992</v>
          </cell>
          <cell r="Z13">
            <v>172550758.87999988</v>
          </cell>
          <cell r="AA13">
            <v>68322150.700000048</v>
          </cell>
          <cell r="AB13">
            <v>17861</v>
          </cell>
          <cell r="AC13">
            <v>970834334.34000003</v>
          </cell>
          <cell r="AD13">
            <v>357727</v>
          </cell>
          <cell r="AE13">
            <v>1609758207.6599996</v>
          </cell>
          <cell r="AF13">
            <v>20740</v>
          </cell>
          <cell r="AG13">
            <v>1369269197.6499994</v>
          </cell>
          <cell r="AH13">
            <v>356239</v>
          </cell>
          <cell r="AI13">
            <v>1546236396.473001</v>
          </cell>
          <cell r="AJ13">
            <v>-1.5196244785994906E-3</v>
          </cell>
          <cell r="AK13">
            <v>-3</v>
          </cell>
          <cell r="AL13">
            <v>54</v>
          </cell>
          <cell r="AM13">
            <v>-5822.3235953477488</v>
          </cell>
          <cell r="AN13">
            <v>-8.1707554903299368E-2</v>
          </cell>
          <cell r="AO13">
            <v>-8</v>
          </cell>
          <cell r="AP13">
            <v>46</v>
          </cell>
          <cell r="AQ13">
            <v>0.32004739721889852</v>
          </cell>
          <cell r="AR13">
            <v>0.178991614708086</v>
          </cell>
          <cell r="AS13">
            <v>22</v>
          </cell>
          <cell r="AT13">
            <v>80</v>
          </cell>
          <cell r="AU13">
            <v>1.4528420350122706</v>
          </cell>
          <cell r="AV13">
            <v>0.23844748347094447</v>
          </cell>
          <cell r="AW13">
            <v>24</v>
          </cell>
          <cell r="AX13">
            <v>65</v>
          </cell>
          <cell r="AY13">
            <v>-2.1643004884577821E-2</v>
          </cell>
          <cell r="AZ13">
            <v>-1.4117217579818337</v>
          </cell>
          <cell r="BA13">
            <v>60</v>
          </cell>
          <cell r="BB13">
            <v>6.3260531075373123E-3</v>
          </cell>
          <cell r="BC13">
            <v>-6.3260531075373123E-3</v>
          </cell>
          <cell r="BD13">
            <v>-38.16302655376866</v>
          </cell>
          <cell r="BE13">
            <v>44</v>
          </cell>
          <cell r="BF13">
            <v>349</v>
          </cell>
          <cell r="BH13" t="str">
            <v>Центральный федеральный округ</v>
          </cell>
          <cell r="BI13">
            <v>54354.982046917867</v>
          </cell>
          <cell r="BJ13">
            <v>66020.69419720344</v>
          </cell>
        </row>
        <row r="14">
          <cell r="A14" t="str">
            <v>Брянская</v>
          </cell>
          <cell r="J14">
            <v>9384</v>
          </cell>
          <cell r="K14">
            <v>566453887.00999987</v>
          </cell>
          <cell r="L14">
            <v>233360</v>
          </cell>
          <cell r="M14">
            <v>998818450.4000001</v>
          </cell>
          <cell r="N14">
            <v>4280.1613404182381</v>
          </cell>
          <cell r="O14">
            <v>60363.798700980376</v>
          </cell>
          <cell r="P14">
            <v>4.0212547137470002E-2</v>
          </cell>
          <cell r="Q14">
            <v>0.56712397211239962</v>
          </cell>
          <cell r="R14">
            <v>310772</v>
          </cell>
          <cell r="S14">
            <v>1.0012055998180873</v>
          </cell>
          <cell r="T14">
            <v>202636319.79800022</v>
          </cell>
          <cell r="U14">
            <v>11276.099999999999</v>
          </cell>
          <cell r="V14">
            <v>556535242.98000002</v>
          </cell>
          <cell r="W14">
            <v>633</v>
          </cell>
          <cell r="X14">
            <v>30751856.400000002</v>
          </cell>
          <cell r="Y14">
            <v>39196576.68</v>
          </cell>
          <cell r="Z14">
            <v>26656429.699200705</v>
          </cell>
          <cell r="AA14">
            <v>12540146.980799295</v>
          </cell>
          <cell r="AB14">
            <v>10455</v>
          </cell>
          <cell r="AC14">
            <v>668320381.3900001</v>
          </cell>
          <cell r="AD14">
            <v>225930</v>
          </cell>
          <cell r="AE14">
            <v>1024288766.9999996</v>
          </cell>
          <cell r="AF14">
            <v>10540</v>
          </cell>
          <cell r="AG14">
            <v>798914052.36000001</v>
          </cell>
          <cell r="AH14">
            <v>227391</v>
          </cell>
          <cell r="AI14">
            <v>1006916016.1200002</v>
          </cell>
          <cell r="AJ14">
            <v>-1.0691782471827567E-2</v>
          </cell>
          <cell r="AK14">
            <v>-21</v>
          </cell>
          <cell r="AL14">
            <v>16</v>
          </cell>
          <cell r="AM14">
            <v>-10894.282662957761</v>
          </cell>
          <cell r="AN14">
            <v>-0.15288487220582217</v>
          </cell>
          <cell r="AO14">
            <v>-15</v>
          </cell>
          <cell r="AP14">
            <v>29</v>
          </cell>
          <cell r="AQ14">
            <v>5.613643014872164E-2</v>
          </cell>
          <cell r="AR14">
            <v>-8.4919352362090889E-2</v>
          </cell>
          <cell r="AS14">
            <v>-11</v>
          </cell>
          <cell r="AT14">
            <v>22</v>
          </cell>
          <cell r="AU14">
            <v>1.2746084714417434</v>
          </cell>
          <cell r="AV14">
            <v>6.0213919900417245E-2</v>
          </cell>
          <cell r="AW14">
            <v>6</v>
          </cell>
          <cell r="AX14">
            <v>45</v>
          </cell>
          <cell r="AY14">
            <v>-0.26347536089298751</v>
          </cell>
          <cell r="AZ14">
            <v>-17.185871446611834</v>
          </cell>
          <cell r="BA14">
            <v>24</v>
          </cell>
          <cell r="BB14">
            <v>3.2886292214402695E-2</v>
          </cell>
          <cell r="BC14">
            <v>-3.2886292214402695E-2</v>
          </cell>
          <cell r="BD14">
            <v>-51.443146107201351</v>
          </cell>
          <cell r="BE14">
            <v>30</v>
          </cell>
          <cell r="BF14">
            <v>166</v>
          </cell>
          <cell r="BH14" t="str">
            <v>Центральный федеральный округ</v>
          </cell>
          <cell r="BI14">
            <v>63923.51806695362</v>
          </cell>
          <cell r="BJ14">
            <v>75798.297187855787</v>
          </cell>
        </row>
        <row r="15">
          <cell r="A15" t="str">
            <v>Бурятия</v>
          </cell>
          <cell r="J15">
            <v>7482</v>
          </cell>
          <cell r="K15">
            <v>572390676.27999938</v>
          </cell>
          <cell r="L15">
            <v>138941</v>
          </cell>
          <cell r="M15">
            <v>556162239.90999997</v>
          </cell>
          <cell r="N15">
            <v>4002.8662519342738</v>
          </cell>
          <cell r="O15">
            <v>76502.362507350888</v>
          </cell>
          <cell r="P15">
            <v>5.3850195406683413E-2</v>
          </cell>
          <cell r="Q15">
            <v>1.0291793207187627</v>
          </cell>
          <cell r="R15">
            <v>347514</v>
          </cell>
          <cell r="S15">
            <v>0.53308547761145353</v>
          </cell>
          <cell r="T15">
            <v>-144145751.54929942</v>
          </cell>
          <cell r="U15">
            <v>7150</v>
          </cell>
          <cell r="V15">
            <v>484836552.68000007</v>
          </cell>
          <cell r="W15">
            <v>368</v>
          </cell>
          <cell r="X15">
            <v>19625579.939999998</v>
          </cell>
          <cell r="Y15">
            <v>18023669.850000001</v>
          </cell>
          <cell r="Z15">
            <v>11502282.359999999</v>
          </cell>
          <cell r="AA15">
            <v>6521387.4900000002</v>
          </cell>
          <cell r="AB15">
            <v>8160</v>
          </cell>
          <cell r="AC15">
            <v>634310173.07000029</v>
          </cell>
          <cell r="AD15">
            <v>140450</v>
          </cell>
          <cell r="AE15">
            <v>570102489.98999977</v>
          </cell>
          <cell r="AF15">
            <v>8147</v>
          </cell>
          <cell r="AG15">
            <v>746158283.3500005</v>
          </cell>
          <cell r="AH15">
            <v>134067</v>
          </cell>
          <cell r="AI15">
            <v>548959541.62999976</v>
          </cell>
          <cell r="AJ15">
            <v>2.9458657973858438E-3</v>
          </cell>
          <cell r="AK15">
            <v>6</v>
          </cell>
          <cell r="AL15">
            <v>65</v>
          </cell>
          <cell r="AM15">
            <v>5244.2811434127507</v>
          </cell>
          <cell r="AN15">
            <v>7.3595598464523709E-2</v>
          </cell>
          <cell r="AO15">
            <v>7</v>
          </cell>
          <cell r="AP15">
            <v>66</v>
          </cell>
          <cell r="AQ15">
            <v>5.1468531468531468E-2</v>
          </cell>
          <cell r="AR15">
            <v>-8.9587251042281046E-2</v>
          </cell>
          <cell r="AS15">
            <v>-11</v>
          </cell>
          <cell r="AT15">
            <v>22</v>
          </cell>
          <cell r="AU15">
            <v>0.91837642021803123</v>
          </cell>
          <cell r="AV15">
            <v>-0.29601813132329491</v>
          </cell>
          <cell r="AW15">
            <v>-30</v>
          </cell>
          <cell r="AX15">
            <v>12</v>
          </cell>
          <cell r="AY15">
            <v>0.33659652041397781</v>
          </cell>
          <cell r="AZ15">
            <v>21.955390855545613</v>
          </cell>
          <cell r="BA15">
            <v>76</v>
          </cell>
          <cell r="BB15">
            <v>-1.0744037023851905E-2</v>
          </cell>
          <cell r="BC15">
            <v>1.0744037023851905E-2</v>
          </cell>
          <cell r="BD15">
            <v>-29.627981488074049</v>
          </cell>
          <cell r="BE15">
            <v>59</v>
          </cell>
          <cell r="BF15">
            <v>300</v>
          </cell>
          <cell r="BH15" t="str">
            <v>Сибирский федеральный округ</v>
          </cell>
          <cell r="BI15">
            <v>77734.089837009844</v>
          </cell>
          <cell r="BJ15">
            <v>91586.876561924699</v>
          </cell>
        </row>
        <row r="16">
          <cell r="A16" t="str">
            <v>Владимирская</v>
          </cell>
          <cell r="J16">
            <v>13723</v>
          </cell>
          <cell r="K16">
            <v>970689834.23999953</v>
          </cell>
          <cell r="L16">
            <v>277585</v>
          </cell>
          <cell r="M16">
            <v>1388745509.5499995</v>
          </cell>
          <cell r="N16">
            <v>5002.9558857647189</v>
          </cell>
          <cell r="O16">
            <v>70734.521186329483</v>
          </cell>
          <cell r="P16">
            <v>4.9437109353891603E-2</v>
          </cell>
          <cell r="Q16">
            <v>0.69896883738946225</v>
          </cell>
          <cell r="R16">
            <v>464872</v>
          </cell>
          <cell r="S16">
            <v>0.79616181084972493</v>
          </cell>
          <cell r="T16">
            <v>98644208.113500118</v>
          </cell>
          <cell r="U16">
            <v>14823.8</v>
          </cell>
          <cell r="V16">
            <v>833562675.29999995</v>
          </cell>
          <cell r="W16">
            <v>1493</v>
          </cell>
          <cell r="X16">
            <v>114866372.47999999</v>
          </cell>
          <cell r="Y16">
            <v>215392037.61000001</v>
          </cell>
          <cell r="Z16">
            <v>173977922.43000001</v>
          </cell>
          <cell r="AA16">
            <v>41414115.180000007</v>
          </cell>
          <cell r="AB16">
            <v>15646</v>
          </cell>
          <cell r="AC16">
            <v>867357831.33999979</v>
          </cell>
          <cell r="AD16">
            <v>283022</v>
          </cell>
          <cell r="AE16">
            <v>1472792330.6399999</v>
          </cell>
          <cell r="AF16">
            <v>15705</v>
          </cell>
          <cell r="AG16">
            <v>1135544903.0800004</v>
          </cell>
          <cell r="AH16">
            <v>280520</v>
          </cell>
          <cell r="AI16">
            <v>1429119347.1800003</v>
          </cell>
          <cell r="AJ16">
            <v>-1.4672202554059655E-3</v>
          </cell>
          <cell r="AK16">
            <v>-3</v>
          </cell>
          <cell r="AL16">
            <v>54</v>
          </cell>
          <cell r="AM16">
            <v>-523.56017760865507</v>
          </cell>
          <cell r="AN16">
            <v>-7.3473796597843186E-3</v>
          </cell>
          <cell r="AO16">
            <v>-1</v>
          </cell>
          <cell r="AP16">
            <v>53</v>
          </cell>
          <cell r="AQ16">
            <v>0.1007164154940029</v>
          </cell>
          <cell r="AR16">
            <v>-4.0339367016809624E-2</v>
          </cell>
          <cell r="AS16">
            <v>-5</v>
          </cell>
          <cell r="AT16">
            <v>48</v>
          </cell>
          <cell r="AU16">
            <v>1.8751531275831235</v>
          </cell>
          <cell r="AV16">
            <v>0.66075857604179733</v>
          </cell>
          <cell r="AW16">
            <v>66</v>
          </cell>
          <cell r="AX16">
            <v>83</v>
          </cell>
          <cell r="AY16">
            <v>-9.2248263130568553E-2</v>
          </cell>
          <cell r="AZ16">
            <v>-6.0171349076511245</v>
          </cell>
          <cell r="BA16">
            <v>55</v>
          </cell>
          <cell r="BB16">
            <v>-1.9210520736903845E-2</v>
          </cell>
          <cell r="BC16">
            <v>1.9210520736903845E-2</v>
          </cell>
          <cell r="BD16">
            <v>-25.394739631548077</v>
          </cell>
          <cell r="BE16">
            <v>66</v>
          </cell>
          <cell r="BF16">
            <v>359</v>
          </cell>
          <cell r="BH16" t="str">
            <v>Центральный федеральный округ</v>
          </cell>
          <cell r="BI16">
            <v>55436.394691294889</v>
          </cell>
          <cell r="BJ16">
            <v>72304.673866921381</v>
          </cell>
        </row>
        <row r="17">
          <cell r="A17" t="str">
            <v>Волгоградская</v>
          </cell>
          <cell r="J17">
            <v>24079</v>
          </cell>
          <cell r="K17">
            <v>1925152169.1900005</v>
          </cell>
          <cell r="L17">
            <v>447668</v>
          </cell>
          <cell r="M17">
            <v>1946966963.6300015</v>
          </cell>
          <cell r="N17">
            <v>4349.1314179928013</v>
          </cell>
          <cell r="O17">
            <v>79951.500028655704</v>
          </cell>
          <cell r="P17">
            <v>5.3787628331710108E-2</v>
          </cell>
          <cell r="Q17">
            <v>0.98879549840982994</v>
          </cell>
          <cell r="R17">
            <v>1238600</v>
          </cell>
          <cell r="S17">
            <v>0.48190753000699715</v>
          </cell>
          <cell r="T17">
            <v>-425987607.19489932</v>
          </cell>
          <cell r="U17">
            <v>22045.8</v>
          </cell>
          <cell r="V17">
            <v>1200957836.4200001</v>
          </cell>
          <cell r="W17">
            <v>12972</v>
          </cell>
          <cell r="X17">
            <v>438148148.75</v>
          </cell>
          <cell r="Y17">
            <v>679106058.59999943</v>
          </cell>
          <cell r="Z17">
            <v>433737628.99999988</v>
          </cell>
          <cell r="AA17">
            <v>245368429.59999949</v>
          </cell>
          <cell r="AB17">
            <v>36442</v>
          </cell>
          <cell r="AC17">
            <v>2936070753.3800001</v>
          </cell>
          <cell r="AD17">
            <v>371233</v>
          </cell>
          <cell r="AE17">
            <v>1781924705.4800007</v>
          </cell>
          <cell r="AF17">
            <v>35930</v>
          </cell>
          <cell r="AG17">
            <v>3631752764.2399998</v>
          </cell>
          <cell r="AH17">
            <v>430417</v>
          </cell>
          <cell r="AI17">
            <v>1968613296.8823979</v>
          </cell>
          <cell r="AJ17">
            <v>2.8832987224125389E-3</v>
          </cell>
          <cell r="AK17">
            <v>6</v>
          </cell>
          <cell r="AL17">
            <v>65</v>
          </cell>
          <cell r="AM17">
            <v>8693.4186647175666</v>
          </cell>
          <cell r="AN17">
            <v>0.12199905608344207</v>
          </cell>
          <cell r="AO17">
            <v>12</v>
          </cell>
          <cell r="AP17">
            <v>68</v>
          </cell>
          <cell r="AQ17">
            <v>0.58841139808943199</v>
          </cell>
          <cell r="AR17">
            <v>0.44735561557861947</v>
          </cell>
          <cell r="AS17">
            <v>56</v>
          </cell>
          <cell r="AT17">
            <v>86</v>
          </cell>
          <cell r="AU17">
            <v>1.5499462009309686</v>
          </cell>
          <cell r="AV17">
            <v>0.33555164938964244</v>
          </cell>
          <cell r="AW17">
            <v>34</v>
          </cell>
          <cell r="AX17">
            <v>71</v>
          </cell>
          <cell r="AY17">
            <v>0.28414999793484408</v>
          </cell>
          <cell r="AZ17">
            <v>18.534428872256726</v>
          </cell>
          <cell r="BA17">
            <v>74</v>
          </cell>
          <cell r="BB17">
            <v>0.20589495007178779</v>
          </cell>
          <cell r="BC17">
            <v>-0.20589495007178779</v>
          </cell>
          <cell r="BD17">
            <v>-137.94747503589386</v>
          </cell>
          <cell r="BE17">
            <v>9</v>
          </cell>
          <cell r="BF17">
            <v>373</v>
          </cell>
          <cell r="BH17" t="str">
            <v>Южный федеральный округ</v>
          </cell>
          <cell r="BI17">
            <v>80568.320986224688</v>
          </cell>
          <cell r="BJ17">
            <v>101078.56287893125</v>
          </cell>
          <cell r="BK17" t="str">
            <v>*</v>
          </cell>
        </row>
        <row r="18">
          <cell r="A18" t="str">
            <v>Вологодская</v>
          </cell>
          <cell r="J18">
            <v>14087</v>
          </cell>
          <cell r="K18">
            <v>700673911.62999952</v>
          </cell>
          <cell r="L18">
            <v>259516</v>
          </cell>
          <cell r="M18">
            <v>1381439768.7799997</v>
          </cell>
          <cell r="N18">
            <v>5323.1391081089405</v>
          </cell>
          <cell r="O18">
            <v>49739.043914957016</v>
          </cell>
          <cell r="P18">
            <v>5.4281816920729357E-2</v>
          </cell>
          <cell r="Q18">
            <v>0.50720554559449993</v>
          </cell>
          <cell r="R18">
            <v>453480</v>
          </cell>
          <cell r="S18">
            <v>0.76303548851842051</v>
          </cell>
          <cell r="T18">
            <v>363034710.33060026</v>
          </cell>
          <cell r="U18">
            <v>13833</v>
          </cell>
          <cell r="V18">
            <v>629113435.77999997</v>
          </cell>
          <cell r="W18">
            <v>1151</v>
          </cell>
          <cell r="X18">
            <v>32471655.049999997</v>
          </cell>
          <cell r="Y18">
            <v>32567082.899999999</v>
          </cell>
          <cell r="Z18">
            <v>24168373.279999997</v>
          </cell>
          <cell r="AA18">
            <v>8398709.6199999992</v>
          </cell>
          <cell r="AB18">
            <v>15525</v>
          </cell>
          <cell r="AC18">
            <v>767601563.88999999</v>
          </cell>
          <cell r="AD18">
            <v>266579</v>
          </cell>
          <cell r="AE18">
            <v>1458112693.4599998</v>
          </cell>
          <cell r="AF18">
            <v>16828</v>
          </cell>
          <cell r="AG18">
            <v>911870928.7299999</v>
          </cell>
          <cell r="AH18">
            <v>255240</v>
          </cell>
          <cell r="AI18">
            <v>1373125329.0700026</v>
          </cell>
          <cell r="AJ18">
            <v>3.3774873114317885E-3</v>
          </cell>
          <cell r="AK18">
            <v>7</v>
          </cell>
          <cell r="AL18">
            <v>67</v>
          </cell>
          <cell r="AM18">
            <v>-21519.037448981122</v>
          </cell>
          <cell r="AN18">
            <v>-0.30198732602799699</v>
          </cell>
          <cell r="AO18">
            <v>-30</v>
          </cell>
          <cell r="AP18">
            <v>7</v>
          </cell>
          <cell r="AQ18">
            <v>8.3206824260825568E-2</v>
          </cell>
          <cell r="AR18">
            <v>-5.7848958249986954E-2</v>
          </cell>
          <cell r="AS18">
            <v>-7</v>
          </cell>
          <cell r="AT18">
            <v>39</v>
          </cell>
          <cell r="AU18">
            <v>1.002938804623696</v>
          </cell>
          <cell r="AV18">
            <v>-0.21145574691763014</v>
          </cell>
          <cell r="AW18">
            <v>-21</v>
          </cell>
          <cell r="AX18">
            <v>21</v>
          </cell>
          <cell r="AY18">
            <v>-0.34129149922792223</v>
          </cell>
          <cell r="AZ18">
            <v>-22.261633162482948</v>
          </cell>
          <cell r="BA18">
            <v>11</v>
          </cell>
          <cell r="BB18">
            <v>-2.6494960218171725E-2</v>
          </cell>
          <cell r="BC18">
            <v>2.6494960218171725E-2</v>
          </cell>
          <cell r="BD18">
            <v>-21.752519890914137</v>
          </cell>
          <cell r="BE18">
            <v>69</v>
          </cell>
          <cell r="BF18">
            <v>214</v>
          </cell>
          <cell r="BH18" t="str">
            <v>Северо-Западный федеральный округ</v>
          </cell>
          <cell r="BI18">
            <v>49442.934872141705</v>
          </cell>
          <cell r="BJ18">
            <v>54187.718607677671</v>
          </cell>
        </row>
        <row r="19">
          <cell r="A19" t="str">
            <v>Воронежская</v>
          </cell>
          <cell r="J19">
            <v>22869</v>
          </cell>
          <cell r="K19">
            <v>1692150628.3399985</v>
          </cell>
          <cell r="L19">
            <v>492041</v>
          </cell>
          <cell r="M19">
            <v>2458300399.0400004</v>
          </cell>
          <cell r="N19">
            <v>4996.1291824055324</v>
          </cell>
          <cell r="O19">
            <v>73993.206014255033</v>
          </cell>
          <cell r="P19">
            <v>4.6477834164226149E-2</v>
          </cell>
          <cell r="Q19">
            <v>0.68834168069972501</v>
          </cell>
          <cell r="R19">
            <v>935543</v>
          </cell>
          <cell r="S19">
            <v>0.70125549190862058</v>
          </cell>
          <cell r="T19">
            <v>200740678.92080188</v>
          </cell>
          <cell r="U19">
            <v>24956</v>
          </cell>
          <cell r="V19">
            <v>1545456880.4400001</v>
          </cell>
          <cell r="W19">
            <v>6489</v>
          </cell>
          <cell r="X19">
            <v>180752630.08999997</v>
          </cell>
          <cell r="Y19">
            <v>240880463.71000004</v>
          </cell>
          <cell r="Z19">
            <v>142253467.37</v>
          </cell>
          <cell r="AA19">
            <v>98626996.340000004</v>
          </cell>
          <cell r="AB19">
            <v>26002</v>
          </cell>
          <cell r="AC19">
            <v>1968932418.54</v>
          </cell>
          <cell r="AD19">
            <v>482302</v>
          </cell>
          <cell r="AE19">
            <v>2596857661.1600013</v>
          </cell>
          <cell r="AF19">
            <v>30140</v>
          </cell>
          <cell r="AG19">
            <v>2565915554.7900004</v>
          </cell>
          <cell r="AH19">
            <v>474723</v>
          </cell>
          <cell r="AI19">
            <v>2444054743.7856016</v>
          </cell>
          <cell r="AJ19">
            <v>-4.4264954450714197E-3</v>
          </cell>
          <cell r="AK19">
            <v>-9</v>
          </cell>
          <cell r="AL19">
            <v>36</v>
          </cell>
          <cell r="AM19">
            <v>2735.124650316895</v>
          </cell>
          <cell r="AN19">
            <v>3.8383360847841608E-2</v>
          </cell>
          <cell r="AO19">
            <v>4</v>
          </cell>
          <cell r="AP19">
            <v>63</v>
          </cell>
          <cell r="AQ19">
            <v>0.26001763103061387</v>
          </cell>
          <cell r="AR19">
            <v>0.11896184851980135</v>
          </cell>
          <cell r="AS19">
            <v>15</v>
          </cell>
          <cell r="AT19">
            <v>77</v>
          </cell>
          <cell r="AU19">
            <v>1.3326526069914519</v>
          </cell>
          <cell r="AV19">
            <v>0.1182580554501258</v>
          </cell>
          <cell r="AW19">
            <v>12</v>
          </cell>
          <cell r="AX19">
            <v>52</v>
          </cell>
          <cell r="AY19">
            <v>-0.10604976532503252</v>
          </cell>
          <cell r="AZ19">
            <v>-6.9173740862987474</v>
          </cell>
          <cell r="BA19">
            <v>50</v>
          </cell>
          <cell r="BB19">
            <v>2.0192742306687512E-2</v>
          </cell>
          <cell r="BC19">
            <v>-2.0192742306687512E-2</v>
          </cell>
          <cell r="BD19">
            <v>-45.096371153343753</v>
          </cell>
          <cell r="BE19">
            <v>36</v>
          </cell>
          <cell r="BF19">
            <v>314</v>
          </cell>
          <cell r="BH19" t="str">
            <v>Центральный федеральный округ</v>
          </cell>
          <cell r="BI19">
            <v>75722.345148065535</v>
          </cell>
          <cell r="BJ19">
            <v>85133.23008593233</v>
          </cell>
          <cell r="BK19" t="str">
            <v>*</v>
          </cell>
        </row>
        <row r="20">
          <cell r="A20" t="str">
            <v>Дагестан</v>
          </cell>
          <cell r="J20">
            <v>19235</v>
          </cell>
          <cell r="K20">
            <v>1610256283.5999997</v>
          </cell>
          <cell r="L20">
            <v>289162</v>
          </cell>
          <cell r="M20">
            <v>1045055219.0600001</v>
          </cell>
          <cell r="N20">
            <v>3614.0821375561104</v>
          </cell>
          <cell r="O20">
            <v>83714.909467117221</v>
          </cell>
          <cell r="P20">
            <v>6.6519805506947666E-2</v>
          </cell>
          <cell r="Q20">
            <v>1.5408336844137129</v>
          </cell>
          <cell r="R20">
            <v>737055</v>
          </cell>
          <cell r="S20">
            <v>0.52309438689559573</v>
          </cell>
          <cell r="T20">
            <v>-805563764.92379963</v>
          </cell>
          <cell r="U20">
            <v>18332</v>
          </cell>
          <cell r="V20">
            <v>1267389840.23</v>
          </cell>
          <cell r="W20">
            <v>1416</v>
          </cell>
          <cell r="X20">
            <v>136146678.69</v>
          </cell>
          <cell r="Y20">
            <v>126790875.95999999</v>
          </cell>
          <cell r="Z20">
            <v>99211639.580000013</v>
          </cell>
          <cell r="AA20">
            <v>27579236.379999999</v>
          </cell>
          <cell r="AB20">
            <v>17227</v>
          </cell>
          <cell r="AC20">
            <v>1331488274.5799999</v>
          </cell>
          <cell r="AD20">
            <v>285059</v>
          </cell>
          <cell r="AE20">
            <v>1274089174.0299997</v>
          </cell>
          <cell r="AF20">
            <v>20792</v>
          </cell>
          <cell r="AG20">
            <v>1853085141.3900006</v>
          </cell>
          <cell r="AH20">
            <v>262438</v>
          </cell>
          <cell r="AI20">
            <v>1043412867.3039999</v>
          </cell>
          <cell r="AJ20">
            <v>1.5615475897650097E-2</v>
          </cell>
          <cell r="AK20">
            <v>31</v>
          </cell>
          <cell r="AL20">
            <v>85</v>
          </cell>
          <cell r="AM20">
            <v>12456.828103179083</v>
          </cell>
          <cell r="AN20">
            <v>0.17481284739562408</v>
          </cell>
          <cell r="AO20">
            <v>17</v>
          </cell>
          <cell r="AP20">
            <v>71</v>
          </cell>
          <cell r="AQ20">
            <v>7.724198123499891E-2</v>
          </cell>
          <cell r="AR20">
            <v>-6.3813801275813611E-2</v>
          </cell>
          <cell r="AS20">
            <v>-8</v>
          </cell>
          <cell r="AT20">
            <v>35</v>
          </cell>
          <cell r="AU20">
            <v>0.93128144718606942</v>
          </cell>
          <cell r="AV20">
            <v>-0.28311310435525672</v>
          </cell>
          <cell r="AW20">
            <v>-28</v>
          </cell>
          <cell r="AX20">
            <v>14</v>
          </cell>
          <cell r="AY20">
            <v>1.0010827070307959</v>
          </cell>
          <cell r="AZ20">
            <v>65.298245164735391</v>
          </cell>
          <cell r="BA20">
            <v>83</v>
          </cell>
          <cell r="BB20">
            <v>1.4393511518668065E-2</v>
          </cell>
          <cell r="BC20">
            <v>-1.4393511518668065E-2</v>
          </cell>
          <cell r="BD20">
            <v>-42.196755759334032</v>
          </cell>
          <cell r="BE20">
            <v>39</v>
          </cell>
          <cell r="BF20">
            <v>327</v>
          </cell>
          <cell r="BH20" t="str">
            <v>Северо-Кавказский федеральный округ</v>
          </cell>
          <cell r="BI20">
            <v>77290.780436524059</v>
          </cell>
          <cell r="BJ20">
            <v>89124.910609369021</v>
          </cell>
        </row>
        <row r="21">
          <cell r="A21" t="str">
            <v>Еврейская</v>
          </cell>
          <cell r="J21">
            <v>1140</v>
          </cell>
          <cell r="K21">
            <v>82175166.659999982</v>
          </cell>
          <cell r="L21">
            <v>31800</v>
          </cell>
          <cell r="M21">
            <v>94327800.89000003</v>
          </cell>
          <cell r="N21">
            <v>2966.283046855347</v>
          </cell>
          <cell r="O21">
            <v>72083.479526315772</v>
          </cell>
          <cell r="P21">
            <v>3.5849056603773584E-2</v>
          </cell>
          <cell r="Q21">
            <v>0.87116593289213018</v>
          </cell>
          <cell r="R21">
            <v>46512</v>
          </cell>
          <cell r="S21">
            <v>0.91159270725834196</v>
          </cell>
          <cell r="T21">
            <v>-9542759.9746999592</v>
          </cell>
          <cell r="U21">
            <v>1630.5</v>
          </cell>
          <cell r="V21">
            <v>92267580.50999999</v>
          </cell>
          <cell r="W21">
            <v>94</v>
          </cell>
          <cell r="X21">
            <v>4068390.12</v>
          </cell>
          <cell r="Y21">
            <v>5290811.99</v>
          </cell>
          <cell r="Z21">
            <v>3502824.4299999997</v>
          </cell>
          <cell r="AA21">
            <v>1787987.56</v>
          </cell>
          <cell r="AB21">
            <v>1062</v>
          </cell>
          <cell r="AC21">
            <v>74558387.109999999</v>
          </cell>
          <cell r="AD21">
            <v>31385</v>
          </cell>
          <cell r="AE21">
            <v>97252551.629999995</v>
          </cell>
          <cell r="AF21">
            <v>1296</v>
          </cell>
          <cell r="AG21">
            <v>108131704.90000001</v>
          </cell>
          <cell r="AH21">
            <v>29195</v>
          </cell>
          <cell r="AI21">
            <v>89338580.100000024</v>
          </cell>
          <cell r="AJ21">
            <v>-1.5055273005523985E-2</v>
          </cell>
          <cell r="AK21">
            <v>-30</v>
          </cell>
          <cell r="AL21">
            <v>8</v>
          </cell>
          <cell r="AM21">
            <v>825.39816237763443</v>
          </cell>
          <cell r="AN21">
            <v>1.1583221812583731E-2</v>
          </cell>
          <cell r="AO21">
            <v>1</v>
          </cell>
          <cell r="AP21">
            <v>58</v>
          </cell>
          <cell r="AQ21">
            <v>5.7651027292241641E-2</v>
          </cell>
          <cell r="AR21">
            <v>-8.3404755218570881E-2</v>
          </cell>
          <cell r="AS21">
            <v>-10</v>
          </cell>
          <cell r="AT21">
            <v>28</v>
          </cell>
          <cell r="AU21">
            <v>1.3004682033786867</v>
          </cell>
          <cell r="AV21">
            <v>8.6073651837360599E-2</v>
          </cell>
          <cell r="AW21">
            <v>9</v>
          </cell>
          <cell r="AX21">
            <v>47</v>
          </cell>
          <cell r="AY21">
            <v>0.13138432843133785</v>
          </cell>
          <cell r="AZ21">
            <v>8.5698874113602042</v>
          </cell>
          <cell r="BA21">
            <v>69</v>
          </cell>
          <cell r="BB21">
            <v>1.3222877170622909E-2</v>
          </cell>
          <cell r="BC21">
            <v>-1.3222877170622909E-2</v>
          </cell>
          <cell r="BD21">
            <v>-41.611438585311454</v>
          </cell>
          <cell r="BE21">
            <v>40</v>
          </cell>
          <cell r="BF21">
            <v>250</v>
          </cell>
          <cell r="BH21" t="str">
            <v>Дальневосточный федеральный округ</v>
          </cell>
          <cell r="BI21">
            <v>70205.63758003767</v>
          </cell>
          <cell r="BJ21">
            <v>83434.957484567902</v>
          </cell>
        </row>
        <row r="22">
          <cell r="A22" t="str">
            <v>Забайкальский</v>
          </cell>
          <cell r="J22">
            <v>5132</v>
          </cell>
          <cell r="K22">
            <v>369134157.91000032</v>
          </cell>
          <cell r="L22">
            <v>189559</v>
          </cell>
          <cell r="M22">
            <v>546476420.17999995</v>
          </cell>
          <cell r="N22">
            <v>2882.8830083509615</v>
          </cell>
          <cell r="O22">
            <v>71927.934121200378</v>
          </cell>
          <cell r="P22">
            <v>2.7073365020916972E-2</v>
          </cell>
          <cell r="Q22">
            <v>0.67548048603526911</v>
          </cell>
          <cell r="R22">
            <v>371987</v>
          </cell>
          <cell r="S22">
            <v>0.6794466831726198</v>
          </cell>
          <cell r="T22">
            <v>51652685.628599644</v>
          </cell>
          <cell r="U22">
            <v>4868</v>
          </cell>
          <cell r="V22">
            <v>340790175.56000006</v>
          </cell>
          <cell r="W22">
            <v>212</v>
          </cell>
          <cell r="X22">
            <v>12745383.379999999</v>
          </cell>
          <cell r="Y22">
            <v>12776214.77</v>
          </cell>
          <cell r="Z22">
            <v>10032921.109999999</v>
          </cell>
          <cell r="AA22">
            <v>2743293.66</v>
          </cell>
          <cell r="AB22">
            <v>4867</v>
          </cell>
          <cell r="AC22">
            <v>308504727.50999999</v>
          </cell>
          <cell r="AD22">
            <v>190779</v>
          </cell>
          <cell r="AE22">
            <v>573138696.56999993</v>
          </cell>
          <cell r="AF22">
            <v>5550</v>
          </cell>
          <cell r="AG22">
            <v>415849036.50999993</v>
          </cell>
          <cell r="AH22">
            <v>185906</v>
          </cell>
          <cell r="AI22">
            <v>556048827.26999974</v>
          </cell>
          <cell r="AJ22">
            <v>-2.3830964588380597E-2</v>
          </cell>
          <cell r="AK22">
            <v>-47</v>
          </cell>
          <cell r="AL22">
            <v>3</v>
          </cell>
          <cell r="AM22">
            <v>669.85275726224063</v>
          </cell>
          <cell r="AN22">
            <v>9.4003759916167998E-3</v>
          </cell>
          <cell r="AO22">
            <v>1</v>
          </cell>
          <cell r="AP22">
            <v>58</v>
          </cell>
          <cell r="AQ22">
            <v>4.3549712407559574E-2</v>
          </cell>
          <cell r="AR22">
            <v>-9.7506070103252948E-2</v>
          </cell>
          <cell r="AS22">
            <v>-12</v>
          </cell>
          <cell r="AT22">
            <v>15</v>
          </cell>
          <cell r="AU22">
            <v>1.0024190241345254</v>
          </cell>
          <cell r="AV22">
            <v>-0.2119755274068007</v>
          </cell>
          <cell r="AW22">
            <v>-21</v>
          </cell>
          <cell r="AX22">
            <v>21</v>
          </cell>
          <cell r="AY22">
            <v>-0.1227526155386115</v>
          </cell>
          <cell r="AZ22">
            <v>-8.0068612990296941</v>
          </cell>
          <cell r="BA22">
            <v>46</v>
          </cell>
          <cell r="BB22">
            <v>-6.3948338129458694E-3</v>
          </cell>
          <cell r="BC22">
            <v>6.3948338129458694E-3</v>
          </cell>
          <cell r="BD22">
            <v>-31.802583093527073</v>
          </cell>
          <cell r="BE22">
            <v>54</v>
          </cell>
          <cell r="BF22">
            <v>197</v>
          </cell>
          <cell r="BH22" t="str">
            <v>Сибирский федеральный округ</v>
          </cell>
          <cell r="BI22">
            <v>63387.040786932397</v>
          </cell>
          <cell r="BJ22">
            <v>74927.754326126116</v>
          </cell>
        </row>
        <row r="23">
          <cell r="A23" t="str">
            <v>Ивановская</v>
          </cell>
          <cell r="J23">
            <v>10198</v>
          </cell>
          <cell r="K23">
            <v>1007989000.9000005</v>
          </cell>
          <cell r="L23">
            <v>168290</v>
          </cell>
          <cell r="M23">
            <v>929416861.8100003</v>
          </cell>
          <cell r="N23">
            <v>5522.7099756967154</v>
          </cell>
          <cell r="O23">
            <v>98841.831819964747</v>
          </cell>
          <cell r="P23">
            <v>6.0597777645730586E-2</v>
          </cell>
          <cell r="Q23">
            <v>1.0845391796927206</v>
          </cell>
          <cell r="R23">
            <v>347280</v>
          </cell>
          <cell r="S23">
            <v>0.64612608461951926</v>
          </cell>
          <cell r="T23">
            <v>-292338017.30630016</v>
          </cell>
          <cell r="U23">
            <v>9525</v>
          </cell>
          <cell r="V23">
            <v>791146402.6500001</v>
          </cell>
          <cell r="W23">
            <v>1316</v>
          </cell>
          <cell r="X23">
            <v>96307959.200000018</v>
          </cell>
          <cell r="Y23">
            <v>70282791.810000002</v>
          </cell>
          <cell r="Z23">
            <v>43117339.450000003</v>
          </cell>
          <cell r="AA23">
            <v>27165452.359999999</v>
          </cell>
          <cell r="AB23">
            <v>10446</v>
          </cell>
          <cell r="AC23">
            <v>1175166843.0999997</v>
          </cell>
          <cell r="AD23">
            <v>130065</v>
          </cell>
          <cell r="AE23">
            <v>766482685.62000036</v>
          </cell>
          <cell r="AF23">
            <v>11027</v>
          </cell>
          <cell r="AG23">
            <v>1416639892.5000019</v>
          </cell>
          <cell r="AH23">
            <v>159129</v>
          </cell>
          <cell r="AI23">
            <v>908784418.69499981</v>
          </cell>
          <cell r="AJ23">
            <v>9.6934480364330167E-3</v>
          </cell>
          <cell r="AK23">
            <v>19</v>
          </cell>
          <cell r="AL23">
            <v>82</v>
          </cell>
          <cell r="AM23">
            <v>27583.75045602661</v>
          </cell>
          <cell r="AN23">
            <v>0.38709645177151836</v>
          </cell>
          <cell r="AO23">
            <v>39</v>
          </cell>
          <cell r="AP23">
            <v>79</v>
          </cell>
          <cell r="AQ23">
            <v>0.13816272965879264</v>
          </cell>
          <cell r="AR23">
            <v>-2.8930528520198784E-3</v>
          </cell>
          <cell r="AS23">
            <v>0</v>
          </cell>
          <cell r="AT23">
            <v>62</v>
          </cell>
          <cell r="AU23">
            <v>0.72977137501217026</v>
          </cell>
          <cell r="AV23">
            <v>-0.48462317652915587</v>
          </cell>
          <cell r="AW23">
            <v>-48</v>
          </cell>
          <cell r="AX23">
            <v>6</v>
          </cell>
          <cell r="AY23">
            <v>0.40849244115937733</v>
          </cell>
          <cell r="AZ23">
            <v>26.644990851835495</v>
          </cell>
          <cell r="BA23">
            <v>80</v>
          </cell>
          <cell r="BB23">
            <v>0.29389151578057127</v>
          </cell>
          <cell r="BC23">
            <v>-0.29389151578057127</v>
          </cell>
          <cell r="BD23">
            <v>-181.94575789028562</v>
          </cell>
          <cell r="BE23">
            <v>5</v>
          </cell>
          <cell r="BF23">
            <v>314</v>
          </cell>
          <cell r="BH23" t="str">
            <v>Центральный федеральный округ</v>
          </cell>
          <cell r="BI23">
            <v>112499.21913651156</v>
          </cell>
          <cell r="BJ23">
            <v>128470.10905051255</v>
          </cell>
        </row>
        <row r="24">
          <cell r="A24" t="str">
            <v>Ингушетия</v>
          </cell>
          <cell r="J24">
            <v>1270</v>
          </cell>
          <cell r="K24">
            <v>162606604.89000008</v>
          </cell>
          <cell r="L24">
            <v>28250</v>
          </cell>
          <cell r="M24">
            <v>84835242.580000073</v>
          </cell>
          <cell r="N24">
            <v>3003.0174364601794</v>
          </cell>
          <cell r="O24">
            <v>128036.69676377959</v>
          </cell>
          <cell r="P24">
            <v>4.4955752212389379E-2</v>
          </cell>
          <cell r="Q24">
            <v>1.9167341301188736</v>
          </cell>
          <cell r="R24">
            <v>103421</v>
          </cell>
          <cell r="S24">
            <v>0.36420714039379493</v>
          </cell>
          <cell r="T24">
            <v>-97283468.103400022</v>
          </cell>
          <cell r="U24">
            <v>4331.2</v>
          </cell>
          <cell r="V24">
            <v>298804056.43000007</v>
          </cell>
          <cell r="W24">
            <v>120</v>
          </cell>
          <cell r="X24">
            <v>14541321.42</v>
          </cell>
          <cell r="Y24">
            <v>20240748.600000001</v>
          </cell>
          <cell r="Z24">
            <v>16764430</v>
          </cell>
          <cell r="AA24">
            <v>3476318.5999999996</v>
          </cell>
          <cell r="AB24">
            <v>1419</v>
          </cell>
          <cell r="AC24">
            <v>158455240.43000001</v>
          </cell>
          <cell r="AD24">
            <v>30046</v>
          </cell>
          <cell r="AE24">
            <v>105095244.26000002</v>
          </cell>
          <cell r="AF24">
            <v>1163</v>
          </cell>
          <cell r="AG24">
            <v>152946331.63000005</v>
          </cell>
          <cell r="AH24">
            <v>22874</v>
          </cell>
          <cell r="AI24">
            <v>82136349.790000036</v>
          </cell>
          <cell r="AJ24">
            <v>-5.9485773969081904E-3</v>
          </cell>
          <cell r="AK24">
            <v>-12</v>
          </cell>
          <cell r="AL24">
            <v>31</v>
          </cell>
          <cell r="AM24">
            <v>56778.615399841452</v>
          </cell>
          <cell r="AN24">
            <v>0.79680247226773682</v>
          </cell>
          <cell r="AO24">
            <v>80</v>
          </cell>
          <cell r="AP24">
            <v>83</v>
          </cell>
          <cell r="AQ24">
            <v>2.7705947543405985E-2</v>
          </cell>
          <cell r="AR24">
            <v>-0.11334983496740654</v>
          </cell>
          <cell r="AS24">
            <v>-14</v>
          </cell>
          <cell r="AT24">
            <v>7</v>
          </cell>
          <cell r="AU24">
            <v>1.3919469912934503</v>
          </cell>
          <cell r="AV24">
            <v>0.1775524397521242</v>
          </cell>
          <cell r="AW24">
            <v>18</v>
          </cell>
          <cell r="AX24">
            <v>60</v>
          </cell>
          <cell r="AY24">
            <v>1.4892651040504852</v>
          </cell>
          <cell r="AZ24">
            <v>97.141222395106453</v>
          </cell>
          <cell r="BA24">
            <v>85</v>
          </cell>
          <cell r="BB24">
            <v>-5.9775011648805165E-2</v>
          </cell>
          <cell r="BC24">
            <v>5.9775011648805165E-2</v>
          </cell>
          <cell r="BD24">
            <v>-5.11249417559742</v>
          </cell>
          <cell r="BE24">
            <v>79</v>
          </cell>
          <cell r="BF24">
            <v>345</v>
          </cell>
          <cell r="BH24" t="str">
            <v>Северо-Кавказский федеральный округ</v>
          </cell>
          <cell r="BI24">
            <v>111666.83610288937</v>
          </cell>
          <cell r="BJ24">
            <v>131510.17337059334</v>
          </cell>
        </row>
        <row r="25">
          <cell r="A25" t="str">
            <v>Иркутская</v>
          </cell>
          <cell r="J25">
            <v>24241</v>
          </cell>
          <cell r="K25">
            <v>1769626705.3999996</v>
          </cell>
          <cell r="L25">
            <v>478870</v>
          </cell>
          <cell r="M25">
            <v>2324398044.2439995</v>
          </cell>
          <cell r="N25">
            <v>4853.9228689289357</v>
          </cell>
          <cell r="O25">
            <v>73001.390429437713</v>
          </cell>
          <cell r="P25">
            <v>5.062125420260196E-2</v>
          </cell>
          <cell r="Q25">
            <v>0.76132687763276929</v>
          </cell>
          <cell r="R25">
            <v>767290</v>
          </cell>
          <cell r="S25">
            <v>0.83214082463388461</v>
          </cell>
          <cell r="T25">
            <v>20159788.667880058</v>
          </cell>
          <cell r="U25">
            <v>23776.400000000001</v>
          </cell>
          <cell r="V25">
            <v>1638846072.5400004</v>
          </cell>
          <cell r="W25">
            <v>1627</v>
          </cell>
          <cell r="X25">
            <v>67685511.670000002</v>
          </cell>
          <cell r="Y25">
            <v>81838136.11999999</v>
          </cell>
          <cell r="Z25">
            <v>56259542.620000005</v>
          </cell>
          <cell r="AA25">
            <v>25578593.5</v>
          </cell>
          <cell r="AB25">
            <v>23671</v>
          </cell>
          <cell r="AC25">
            <v>1548361424.0800002</v>
          </cell>
          <cell r="AD25">
            <v>478614</v>
          </cell>
          <cell r="AE25">
            <v>2357285642.8199997</v>
          </cell>
          <cell r="AF25">
            <v>26000</v>
          </cell>
          <cell r="AG25">
            <v>1904608042.7899997</v>
          </cell>
          <cell r="AH25">
            <v>467473</v>
          </cell>
          <cell r="AI25">
            <v>2286483143.5819998</v>
          </cell>
          <cell r="AJ25">
            <v>-2.8307540669560843E-4</v>
          </cell>
          <cell r="AK25">
            <v>-1</v>
          </cell>
          <cell r="AL25">
            <v>55</v>
          </cell>
          <cell r="AM25">
            <v>1743.3090654995758</v>
          </cell>
          <cell r="AN25">
            <v>2.4464720802626315E-2</v>
          </cell>
          <cell r="AO25">
            <v>2</v>
          </cell>
          <cell r="AP25">
            <v>60</v>
          </cell>
          <cell r="AQ25">
            <v>6.8429198701233152E-2</v>
          </cell>
          <cell r="AR25">
            <v>-7.262658380957937E-2</v>
          </cell>
          <cell r="AS25">
            <v>-9</v>
          </cell>
          <cell r="AT25">
            <v>33</v>
          </cell>
          <cell r="AU25">
            <v>1.2090938533345357</v>
          </cell>
          <cell r="AV25">
            <v>-5.3006982067904662E-3</v>
          </cell>
          <cell r="AW25">
            <v>-1</v>
          </cell>
          <cell r="AX25">
            <v>36</v>
          </cell>
          <cell r="AY25">
            <v>-1.126379528211785E-2</v>
          </cell>
          <cell r="AZ25">
            <v>-0.73471058949627333</v>
          </cell>
          <cell r="BA25">
            <v>63</v>
          </cell>
          <cell r="BB25">
            <v>5.3487779296050684E-4</v>
          </cell>
          <cell r="BC25">
            <v>-5.3487779296050684E-4</v>
          </cell>
          <cell r="BD25">
            <v>-35.267438896480257</v>
          </cell>
          <cell r="BE25">
            <v>48</v>
          </cell>
          <cell r="BF25">
            <v>295</v>
          </cell>
          <cell r="BH25" t="str">
            <v>Сибирский федеральный округ</v>
          </cell>
          <cell r="BI25">
            <v>65411.745345781768</v>
          </cell>
          <cell r="BJ25">
            <v>73254.155491923069</v>
          </cell>
        </row>
        <row r="26">
          <cell r="A26" t="str">
            <v>Кабардино-Балкарская</v>
          </cell>
          <cell r="J26">
            <v>4917</v>
          </cell>
          <cell r="K26">
            <v>439059672.53000009</v>
          </cell>
          <cell r="L26">
            <v>101370</v>
          </cell>
          <cell r="M26">
            <v>424621976.2700004</v>
          </cell>
          <cell r="N26">
            <v>4188.832753970607</v>
          </cell>
          <cell r="O26">
            <v>89294.218533658757</v>
          </cell>
          <cell r="P26">
            <v>4.8505474992601362E-2</v>
          </cell>
          <cell r="Q26">
            <v>1.0340012930720743</v>
          </cell>
          <cell r="R26">
            <v>266210</v>
          </cell>
          <cell r="S26">
            <v>0.5077194695916758</v>
          </cell>
          <cell r="T26">
            <v>-112100750.80209976</v>
          </cell>
          <cell r="U26">
            <v>4447</v>
          </cell>
          <cell r="V26">
            <v>322520716.72999996</v>
          </cell>
          <cell r="W26">
            <v>420</v>
          </cell>
          <cell r="X26">
            <v>33863737.299999997</v>
          </cell>
          <cell r="Y26">
            <v>45080639.780000001</v>
          </cell>
          <cell r="Z26">
            <v>33495553.977004338</v>
          </cell>
          <cell r="AA26">
            <v>11585085.802995667</v>
          </cell>
          <cell r="AB26">
            <v>5232</v>
          </cell>
          <cell r="AC26">
            <v>429290317.87</v>
          </cell>
          <cell r="AD26">
            <v>101391</v>
          </cell>
          <cell r="AE26">
            <v>467381349.31</v>
          </cell>
          <cell r="AF26">
            <v>5647</v>
          </cell>
          <cell r="AG26">
            <v>583217408.30999959</v>
          </cell>
          <cell r="AH26">
            <v>98870</v>
          </cell>
          <cell r="AI26">
            <v>438205040.72000021</v>
          </cell>
          <cell r="AJ26">
            <v>-2.3988546166962069E-3</v>
          </cell>
          <cell r="AK26">
            <v>-5</v>
          </cell>
          <cell r="AL26">
            <v>48</v>
          </cell>
          <cell r="AM26">
            <v>18036.13716972062</v>
          </cell>
          <cell r="AN26">
            <v>0.25311005888025834</v>
          </cell>
          <cell r="AO26">
            <v>25</v>
          </cell>
          <cell r="AP26">
            <v>73</v>
          </cell>
          <cell r="AQ26">
            <v>9.4445693726107491E-2</v>
          </cell>
          <cell r="AR26">
            <v>-4.6610088784705031E-2</v>
          </cell>
          <cell r="AS26">
            <v>-6</v>
          </cell>
          <cell r="AT26">
            <v>44</v>
          </cell>
          <cell r="AU26">
            <v>1.3312364013643587</v>
          </cell>
          <cell r="AV26">
            <v>0.11684184982303258</v>
          </cell>
          <cell r="AW26">
            <v>12</v>
          </cell>
          <cell r="AX26">
            <v>52</v>
          </cell>
          <cell r="AY26">
            <v>0.34285882217152497</v>
          </cell>
          <cell r="AZ26">
            <v>22.363865912189745</v>
          </cell>
          <cell r="BA26">
            <v>78</v>
          </cell>
          <cell r="BB26">
            <v>-2.0711897505695771E-4</v>
          </cell>
          <cell r="BC26">
            <v>2.0711897505695771E-4</v>
          </cell>
          <cell r="BD26">
            <v>-34.896440512471521</v>
          </cell>
          <cell r="BE26">
            <v>49</v>
          </cell>
          <cell r="BF26">
            <v>344</v>
          </cell>
          <cell r="BH26" t="str">
            <v>Северо-Кавказский федеральный округ</v>
          </cell>
          <cell r="BI26">
            <v>82050.901733562685</v>
          </cell>
          <cell r="BJ26">
            <v>103279.15854613061</v>
          </cell>
        </row>
        <row r="27">
          <cell r="A27" t="str">
            <v>Калининградская</v>
          </cell>
          <cell r="J27">
            <v>10715</v>
          </cell>
          <cell r="K27">
            <v>598854941.13000011</v>
          </cell>
          <cell r="L27">
            <v>243011</v>
          </cell>
          <cell r="M27">
            <v>1072681401.3999997</v>
          </cell>
          <cell r="N27">
            <v>4414.1269382867431</v>
          </cell>
          <cell r="O27">
            <v>55889.401878674769</v>
          </cell>
          <cell r="P27">
            <v>4.4092654241989049E-2</v>
          </cell>
          <cell r="Q27">
            <v>0.55827847891126892</v>
          </cell>
          <cell r="R27">
            <v>440286</v>
          </cell>
          <cell r="S27">
            <v>0.73591862259228469</v>
          </cell>
          <cell r="T27">
            <v>227109737.94799972</v>
          </cell>
          <cell r="U27">
            <v>10764</v>
          </cell>
          <cell r="V27">
            <v>562663407.38999999</v>
          </cell>
          <cell r="W27">
            <v>353</v>
          </cell>
          <cell r="X27">
            <v>17055158.539999999</v>
          </cell>
          <cell r="Y27">
            <v>18140628.650000002</v>
          </cell>
          <cell r="Z27">
            <v>14521919.57</v>
          </cell>
          <cell r="AA27">
            <v>3618709.0799999996</v>
          </cell>
          <cell r="AB27">
            <v>11975</v>
          </cell>
          <cell r="AC27">
            <v>650213969.52000022</v>
          </cell>
          <cell r="AD27">
            <v>240088</v>
          </cell>
          <cell r="AE27">
            <v>1076596775.7799995</v>
          </cell>
          <cell r="AF27">
            <v>12466</v>
          </cell>
          <cell r="AG27">
            <v>753989338.29999995</v>
          </cell>
          <cell r="AH27">
            <v>233606</v>
          </cell>
          <cell r="AI27">
            <v>1033611901.3599993</v>
          </cell>
          <cell r="AJ27">
            <v>-6.8116753673085201E-3</v>
          </cell>
          <cell r="AK27">
            <v>-13</v>
          </cell>
          <cell r="AL27">
            <v>29</v>
          </cell>
          <cell r="AM27">
            <v>-15368.679485263368</v>
          </cell>
          <cell r="AN27">
            <v>-0.21567630212734099</v>
          </cell>
          <cell r="AO27">
            <v>-22</v>
          </cell>
          <cell r="AP27">
            <v>13</v>
          </cell>
          <cell r="AQ27">
            <v>3.2794500185804536E-2</v>
          </cell>
          <cell r="AR27">
            <v>-0.10826128232500798</v>
          </cell>
          <cell r="AS27">
            <v>-14</v>
          </cell>
          <cell r="AT27">
            <v>7</v>
          </cell>
          <cell r="AU27">
            <v>1.0636446801391037</v>
          </cell>
          <cell r="AV27">
            <v>-0.1507498714022224</v>
          </cell>
          <cell r="AW27">
            <v>-15</v>
          </cell>
          <cell r="AX27">
            <v>27</v>
          </cell>
          <cell r="AY27">
            <v>-0.2749630144009495</v>
          </cell>
          <cell r="AZ27">
            <v>-17.935183776014959</v>
          </cell>
          <cell r="BA27">
            <v>21</v>
          </cell>
          <cell r="BB27">
            <v>1.2174702609043351E-2</v>
          </cell>
          <cell r="BC27">
            <v>-1.2174702609043351E-2</v>
          </cell>
          <cell r="BD27">
            <v>-41.087351304521675</v>
          </cell>
          <cell r="BE27">
            <v>42</v>
          </cell>
          <cell r="BF27">
            <v>139</v>
          </cell>
          <cell r="BH27" t="str">
            <v>Северо-Западный федеральный округ</v>
          </cell>
          <cell r="BI27">
            <v>54297.617496450956</v>
          </cell>
          <cell r="BJ27">
            <v>60483.662626343648</v>
          </cell>
        </row>
        <row r="28">
          <cell r="A28" t="str">
            <v>Калмыкия</v>
          </cell>
          <cell r="J28">
            <v>1632</v>
          </cell>
          <cell r="K28">
            <v>114486008.53999992</v>
          </cell>
          <cell r="L28">
            <v>37136</v>
          </cell>
          <cell r="M28">
            <v>153695281.70999989</v>
          </cell>
          <cell r="N28">
            <v>4138.7139624622978</v>
          </cell>
          <cell r="O28">
            <v>70150.740526960741</v>
          </cell>
          <cell r="P28">
            <v>4.3946574752261956E-2</v>
          </cell>
          <cell r="Q28">
            <v>0.74488954551004349</v>
          </cell>
          <cell r="R28">
            <v>110729</v>
          </cell>
          <cell r="S28">
            <v>0.44716981700066527</v>
          </cell>
          <cell r="T28">
            <v>3859358.376699999</v>
          </cell>
          <cell r="U28">
            <v>1356</v>
          </cell>
          <cell r="V28">
            <v>71834197.079999998</v>
          </cell>
          <cell r="W28">
            <v>218</v>
          </cell>
          <cell r="X28">
            <v>7046284.5599999996</v>
          </cell>
          <cell r="Y28">
            <v>8293537.330000001</v>
          </cell>
          <cell r="Z28">
            <v>4558321.8600000003</v>
          </cell>
          <cell r="AA28">
            <v>3735215.4700000007</v>
          </cell>
          <cell r="AB28">
            <v>1667</v>
          </cell>
          <cell r="AC28">
            <v>132091930.09000002</v>
          </cell>
          <cell r="AD28">
            <v>32968</v>
          </cell>
          <cell r="AE28">
            <v>142595791.56</v>
          </cell>
          <cell r="AF28">
            <v>1853</v>
          </cell>
          <cell r="AG28">
            <v>144525130.84</v>
          </cell>
          <cell r="AH28">
            <v>37170</v>
          </cell>
          <cell r="AI28">
            <v>151557433.12000003</v>
          </cell>
          <cell r="AJ28">
            <v>-6.9577548570356126E-3</v>
          </cell>
          <cell r="AK28">
            <v>-14</v>
          </cell>
          <cell r="AL28">
            <v>26</v>
          </cell>
          <cell r="AM28">
            <v>-1107.340836977397</v>
          </cell>
          <cell r="AN28">
            <v>-1.5539863209645628E-2</v>
          </cell>
          <cell r="AO28">
            <v>-2</v>
          </cell>
          <cell r="AP28">
            <v>51</v>
          </cell>
          <cell r="AQ28">
            <v>0.16076696165191739</v>
          </cell>
          <cell r="AR28">
            <v>1.9711179141104873E-2</v>
          </cell>
          <cell r="AS28">
            <v>2</v>
          </cell>
          <cell r="AT28">
            <v>64</v>
          </cell>
          <cell r="AU28">
            <v>1.17700857230211</v>
          </cell>
          <cell r="AV28">
            <v>-3.7385979239216161E-2</v>
          </cell>
          <cell r="AW28">
            <v>-4</v>
          </cell>
          <cell r="AX28">
            <v>32</v>
          </cell>
          <cell r="AY28">
            <v>-3.2610979857086386E-2</v>
          </cell>
          <cell r="AZ28">
            <v>-2.1271366919184702</v>
          </cell>
          <cell r="BA28">
            <v>59</v>
          </cell>
          <cell r="BB28">
            <v>0.12642562484833778</v>
          </cell>
          <cell r="BC28">
            <v>-0.12642562484833778</v>
          </cell>
          <cell r="BD28">
            <v>-98.212812424168888</v>
          </cell>
          <cell r="BE28">
            <v>18</v>
          </cell>
          <cell r="BF28">
            <v>250</v>
          </cell>
          <cell r="BH28" t="str">
            <v>Южный федеральный округ</v>
          </cell>
          <cell r="BI28">
            <v>79239.310191961617</v>
          </cell>
          <cell r="BJ28">
            <v>77995.213621154879</v>
          </cell>
        </row>
        <row r="29">
          <cell r="A29" t="str">
            <v>Калужская</v>
          </cell>
          <cell r="J29">
            <v>10786</v>
          </cell>
          <cell r="K29">
            <v>679401220.73000002</v>
          </cell>
          <cell r="L29">
            <v>232075</v>
          </cell>
          <cell r="M29">
            <v>1134021861.6100004</v>
          </cell>
          <cell r="N29">
            <v>4886.4455956479605</v>
          </cell>
          <cell r="O29">
            <v>62989.173069720011</v>
          </cell>
          <cell r="P29">
            <v>4.6476354626737049E-2</v>
          </cell>
          <cell r="Q29">
            <v>0.5991076924790818</v>
          </cell>
          <cell r="R29">
            <v>412500</v>
          </cell>
          <cell r="S29">
            <v>0.75014141414141411</v>
          </cell>
          <cell r="T29">
            <v>193795612.70970035</v>
          </cell>
          <cell r="U29">
            <v>12300.099999999999</v>
          </cell>
          <cell r="V29">
            <v>648064340.94999993</v>
          </cell>
          <cell r="W29">
            <v>1364</v>
          </cell>
          <cell r="X29">
            <v>58878035.320000008</v>
          </cell>
          <cell r="Y29">
            <v>61832240.617175877</v>
          </cell>
          <cell r="Z29">
            <v>38846780.157175891</v>
          </cell>
          <cell r="AA29">
            <v>22985460.460000001</v>
          </cell>
          <cell r="AB29">
            <v>12166</v>
          </cell>
          <cell r="AC29">
            <v>716754149.03000009</v>
          </cell>
          <cell r="AD29">
            <v>227665</v>
          </cell>
          <cell r="AE29">
            <v>1179378879.8500001</v>
          </cell>
          <cell r="AF29">
            <v>11708</v>
          </cell>
          <cell r="AG29">
            <v>827397001.45000041</v>
          </cell>
          <cell r="AH29">
            <v>227974</v>
          </cell>
          <cell r="AI29">
            <v>1141707102.1099992</v>
          </cell>
          <cell r="AJ29">
            <v>-4.4279749825605202E-3</v>
          </cell>
          <cell r="AK29">
            <v>-9</v>
          </cell>
          <cell r="AL29">
            <v>36</v>
          </cell>
          <cell r="AM29">
            <v>-8268.9082942181267</v>
          </cell>
          <cell r="AN29">
            <v>-0.11604169149581968</v>
          </cell>
          <cell r="AO29">
            <v>-12</v>
          </cell>
          <cell r="AP29">
            <v>36</v>
          </cell>
          <cell r="AQ29">
            <v>0.1108934073706718</v>
          </cell>
          <cell r="AR29">
            <v>-3.0162375140140724E-2</v>
          </cell>
          <cell r="AS29">
            <v>-4</v>
          </cell>
          <cell r="AT29">
            <v>50</v>
          </cell>
          <cell r="AU29">
            <v>1.05017499787688</v>
          </cell>
          <cell r="AV29">
            <v>-0.16421955366444618</v>
          </cell>
          <cell r="AW29">
            <v>-16</v>
          </cell>
          <cell r="AX29">
            <v>25</v>
          </cell>
          <cell r="AY29">
            <v>-0.22193806171547814</v>
          </cell>
          <cell r="AZ29">
            <v>-14.476492165434687</v>
          </cell>
          <cell r="BA29">
            <v>36</v>
          </cell>
          <cell r="BB29">
            <v>1.9370566402389475E-2</v>
          </cell>
          <cell r="BC29">
            <v>-1.9370566402389475E-2</v>
          </cell>
          <cell r="BD29">
            <v>-44.685283201194736</v>
          </cell>
          <cell r="BE29">
            <v>37</v>
          </cell>
          <cell r="BF29">
            <v>220</v>
          </cell>
          <cell r="BH29" t="str">
            <v>Центральный федеральный округ</v>
          </cell>
          <cell r="BI29">
            <v>58914.528113595275</v>
          </cell>
          <cell r="BJ29">
            <v>70669.371493850398</v>
          </cell>
        </row>
        <row r="30">
          <cell r="A30" t="str">
            <v>Камчатский</v>
          </cell>
          <cell r="J30">
            <v>3077</v>
          </cell>
          <cell r="K30">
            <v>304641581.35999995</v>
          </cell>
          <cell r="L30">
            <v>57169</v>
          </cell>
          <cell r="M30">
            <v>373380632.86000055</v>
          </cell>
          <cell r="N30">
            <v>6531.173063373516</v>
          </cell>
          <cell r="O30">
            <v>99006.038791030209</v>
          </cell>
          <cell r="P30">
            <v>5.3822876034214345E-2</v>
          </cell>
          <cell r="Q30">
            <v>0.8159008650944829</v>
          </cell>
          <cell r="R30">
            <v>191121</v>
          </cell>
          <cell r="S30">
            <v>0.39883285109084471</v>
          </cell>
          <cell r="T30">
            <v>-17138494.057799518</v>
          </cell>
          <cell r="U30">
            <v>3146.9</v>
          </cell>
          <cell r="V30">
            <v>193268951.07000002</v>
          </cell>
          <cell r="W30">
            <v>1084</v>
          </cell>
          <cell r="X30">
            <v>43734959.129999995</v>
          </cell>
          <cell r="Y30">
            <v>93510610.319999993</v>
          </cell>
          <cell r="Z30">
            <v>48666163.870000012</v>
          </cell>
          <cell r="AA30">
            <v>44844446.449999988</v>
          </cell>
          <cell r="AB30">
            <v>2771</v>
          </cell>
          <cell r="AC30">
            <v>255420760.15000004</v>
          </cell>
          <cell r="AD30">
            <v>43599</v>
          </cell>
          <cell r="AE30">
            <v>285135720.43000025</v>
          </cell>
          <cell r="AF30">
            <v>2784</v>
          </cell>
          <cell r="AG30">
            <v>337670720.3499999</v>
          </cell>
          <cell r="AH30">
            <v>50548</v>
          </cell>
          <cell r="AI30">
            <v>334581280.39200002</v>
          </cell>
          <cell r="AJ30">
            <v>2.9185464249167764E-3</v>
          </cell>
          <cell r="AK30">
            <v>6</v>
          </cell>
          <cell r="AL30">
            <v>65</v>
          </cell>
          <cell r="AM30">
            <v>27747.957427092071</v>
          </cell>
          <cell r="AN30">
            <v>0.38940084964362498</v>
          </cell>
          <cell r="AO30">
            <v>39</v>
          </cell>
          <cell r="AP30">
            <v>79</v>
          </cell>
          <cell r="AQ30">
            <v>0.34446598239537324</v>
          </cell>
          <cell r="AR30">
            <v>0.20341019988456072</v>
          </cell>
          <cell r="AS30">
            <v>25</v>
          </cell>
          <cell r="AT30">
            <v>81</v>
          </cell>
          <cell r="AU30">
            <v>2.1381204459810821</v>
          </cell>
          <cell r="AV30">
            <v>0.92372589443975595</v>
          </cell>
          <cell r="AW30">
            <v>92</v>
          </cell>
          <cell r="AX30">
            <v>85</v>
          </cell>
          <cell r="AY30">
            <v>5.9611513109717906E-2</v>
          </cell>
          <cell r="AZ30">
            <v>3.8883172892122024</v>
          </cell>
          <cell r="BA30">
            <v>67</v>
          </cell>
          <cell r="BB30">
            <v>0.31124567077226539</v>
          </cell>
          <cell r="BC30">
            <v>-0.31124567077226539</v>
          </cell>
          <cell r="BD30">
            <v>-190.62283538613266</v>
          </cell>
          <cell r="BE30">
            <v>2</v>
          </cell>
          <cell r="BF30">
            <v>379</v>
          </cell>
          <cell r="BH30" t="str">
            <v>Дальневосточный федеральный округ</v>
          </cell>
          <cell r="BI30">
            <v>92176.384031035734</v>
          </cell>
          <cell r="BJ30">
            <v>121289.77024066089</v>
          </cell>
        </row>
        <row r="31">
          <cell r="A31" t="str">
            <v>Карачаево-Черкесская</v>
          </cell>
          <cell r="J31">
            <v>3328</v>
          </cell>
          <cell r="K31">
            <v>441205074.93000013</v>
          </cell>
          <cell r="L31">
            <v>51966</v>
          </cell>
          <cell r="M31">
            <v>262476408.88999996</v>
          </cell>
          <cell r="N31">
            <v>5050.9257762767957</v>
          </cell>
          <cell r="O31">
            <v>132573.64030348562</v>
          </cell>
          <cell r="P31">
            <v>6.4041873532694457E-2</v>
          </cell>
          <cell r="Q31">
            <v>1.6809323047196321</v>
          </cell>
          <cell r="R31">
            <v>129520</v>
          </cell>
          <cell r="S31">
            <v>0.53495985176034588</v>
          </cell>
          <cell r="T31">
            <v>-239098240.08470017</v>
          </cell>
          <cell r="U31">
            <v>2637</v>
          </cell>
          <cell r="V31">
            <v>234611547.16</v>
          </cell>
          <cell r="W31">
            <v>346</v>
          </cell>
          <cell r="X31">
            <v>16112421.399999999</v>
          </cell>
          <cell r="Y31">
            <v>21707834.59</v>
          </cell>
          <cell r="Z31">
            <v>11678420.75</v>
          </cell>
          <cell r="AA31">
            <v>10029413.84</v>
          </cell>
          <cell r="AB31">
            <v>4333</v>
          </cell>
          <cell r="AC31">
            <v>550375522.83999979</v>
          </cell>
          <cell r="AD31">
            <v>45634</v>
          </cell>
          <cell r="AE31">
            <v>247656240.06</v>
          </cell>
          <cell r="AF31">
            <v>4764</v>
          </cell>
          <cell r="AG31">
            <v>773255087.12999988</v>
          </cell>
          <cell r="AH31">
            <v>52478</v>
          </cell>
          <cell r="AI31">
            <v>274197074.15000015</v>
          </cell>
          <cell r="AJ31">
            <v>1.3137543923396888E-2</v>
          </cell>
          <cell r="AK31">
            <v>26</v>
          </cell>
          <cell r="AL31">
            <v>84</v>
          </cell>
          <cell r="AM31">
            <v>61315.558939547482</v>
          </cell>
          <cell r="AN31">
            <v>0.86047165129789327</v>
          </cell>
          <cell r="AO31">
            <v>86</v>
          </cell>
          <cell r="AP31">
            <v>84</v>
          </cell>
          <cell r="AQ31">
            <v>0.13120970800151688</v>
          </cell>
          <cell r="AR31">
            <v>-9.8460745092956437E-3</v>
          </cell>
          <cell r="AS31">
            <v>-1</v>
          </cell>
          <cell r="AT31">
            <v>55</v>
          </cell>
          <cell r="AU31">
            <v>1.3472732652089152</v>
          </cell>
          <cell r="AV31">
            <v>0.13287871366758908</v>
          </cell>
          <cell r="AW31">
            <v>13</v>
          </cell>
          <cell r="AX31">
            <v>53</v>
          </cell>
          <cell r="AY31">
            <v>1.1830289671683532</v>
          </cell>
          <cell r="AZ31">
            <v>77.166167183393782</v>
          </cell>
          <cell r="BA31">
            <v>84</v>
          </cell>
          <cell r="BB31">
            <v>0.13875619055967042</v>
          </cell>
          <cell r="BC31">
            <v>-0.13875619055967042</v>
          </cell>
          <cell r="BD31">
            <v>-104.37809527983521</v>
          </cell>
          <cell r="BE31">
            <v>16</v>
          </cell>
          <cell r="BF31">
            <v>376</v>
          </cell>
          <cell r="BH31" t="str">
            <v>Северо-Кавказский федеральный округ</v>
          </cell>
          <cell r="BI31">
            <v>127019.50677129005</v>
          </cell>
          <cell r="BJ31">
            <v>162312.15095088159</v>
          </cell>
        </row>
        <row r="32">
          <cell r="A32" t="str">
            <v>Карелия</v>
          </cell>
          <cell r="J32">
            <v>6876</v>
          </cell>
          <cell r="K32">
            <v>342562465.57999974</v>
          </cell>
          <cell r="L32">
            <v>142868</v>
          </cell>
          <cell r="M32">
            <v>602540871.23999894</v>
          </cell>
          <cell r="N32">
            <v>4217.4655712965741</v>
          </cell>
          <cell r="O32">
            <v>49820.021172193097</v>
          </cell>
          <cell r="P32">
            <v>4.8128342245989303E-2</v>
          </cell>
          <cell r="Q32">
            <v>0.56852984076420132</v>
          </cell>
          <cell r="R32">
            <v>296243</v>
          </cell>
          <cell r="S32">
            <v>0.64302166352172596</v>
          </cell>
          <cell r="T32">
            <v>121394005.27479947</v>
          </cell>
          <cell r="U32">
            <v>7287</v>
          </cell>
          <cell r="V32">
            <v>328422713.06000006</v>
          </cell>
          <cell r="W32">
            <v>282</v>
          </cell>
          <cell r="X32">
            <v>10134367.58</v>
          </cell>
          <cell r="Y32">
            <v>10157476.979999999</v>
          </cell>
          <cell r="Z32">
            <v>6915019.0899999999</v>
          </cell>
          <cell r="AA32">
            <v>3242457.8899999997</v>
          </cell>
          <cell r="AB32">
            <v>7457</v>
          </cell>
          <cell r="AC32">
            <v>349380560.23000014</v>
          </cell>
          <cell r="AD32">
            <v>138728</v>
          </cell>
          <cell r="AE32">
            <v>618355894.35000026</v>
          </cell>
          <cell r="AF32">
            <v>7873</v>
          </cell>
          <cell r="AG32">
            <v>409795606.92999989</v>
          </cell>
          <cell r="AH32">
            <v>136649</v>
          </cell>
          <cell r="AI32">
            <v>589463230.59000015</v>
          </cell>
          <cell r="AJ32">
            <v>-2.775987363308266E-3</v>
          </cell>
          <cell r="AK32">
            <v>-5</v>
          </cell>
          <cell r="AL32">
            <v>48</v>
          </cell>
          <cell r="AM32">
            <v>-21438.06019174504</v>
          </cell>
          <cell r="AN32">
            <v>-0.30085093201224311</v>
          </cell>
          <cell r="AO32">
            <v>-30</v>
          </cell>
          <cell r="AP32">
            <v>7</v>
          </cell>
          <cell r="AQ32">
            <v>3.8699053108275011E-2</v>
          </cell>
          <cell r="AR32">
            <v>-0.10235672940253751</v>
          </cell>
          <cell r="AS32">
            <v>-13</v>
          </cell>
          <cell r="AT32">
            <v>11</v>
          </cell>
          <cell r="AU32">
            <v>1.0022803001586014</v>
          </cell>
          <cell r="AV32">
            <v>-0.21211425138272477</v>
          </cell>
          <cell r="AW32">
            <v>-21</v>
          </cell>
          <cell r="AX32">
            <v>21</v>
          </cell>
          <cell r="AY32">
            <v>-0.26164955744908924</v>
          </cell>
          <cell r="AZ32">
            <v>-17.066778628341204</v>
          </cell>
          <cell r="BA32">
            <v>25</v>
          </cell>
          <cell r="BB32">
            <v>2.9842569632662477E-2</v>
          </cell>
          <cell r="BC32">
            <v>-2.9842569632662477E-2</v>
          </cell>
          <cell r="BD32">
            <v>-49.921284816331244</v>
          </cell>
          <cell r="BE32">
            <v>31</v>
          </cell>
          <cell r="BF32">
            <v>143</v>
          </cell>
          <cell r="BH32" t="str">
            <v>Северо-Западный федеральный округ</v>
          </cell>
          <cell r="BI32">
            <v>46852.696825801278</v>
          </cell>
          <cell r="BJ32">
            <v>52050.75662771496</v>
          </cell>
        </row>
        <row r="33">
          <cell r="A33" t="str">
            <v>Кемеровская</v>
          </cell>
          <cell r="J33">
            <v>21764</v>
          </cell>
          <cell r="K33">
            <v>1563495016.3399997</v>
          </cell>
          <cell r="L33">
            <v>458724</v>
          </cell>
          <cell r="M33">
            <v>2722833764.4899993</v>
          </cell>
          <cell r="N33">
            <v>5935.6688651345894</v>
          </cell>
          <cell r="O33">
            <v>71838.587407645638</v>
          </cell>
          <cell r="P33">
            <v>4.744465081399709E-2</v>
          </cell>
          <cell r="Q33">
            <v>0.57421611143890394</v>
          </cell>
          <cell r="R33">
            <v>858952</v>
          </cell>
          <cell r="S33">
            <v>0.71206772904655902</v>
          </cell>
          <cell r="T33">
            <v>533086982.31729984</v>
          </cell>
          <cell r="U33">
            <v>24888.6</v>
          </cell>
          <cell r="V33">
            <v>1653319927.79</v>
          </cell>
          <cell r="W33">
            <v>2861</v>
          </cell>
          <cell r="X33">
            <v>146995672.69999999</v>
          </cell>
          <cell r="Y33">
            <v>211411999.69</v>
          </cell>
          <cell r="Z33">
            <v>150416424.99000001</v>
          </cell>
          <cell r="AA33">
            <v>60995574.700000003</v>
          </cell>
          <cell r="AB33">
            <v>25937</v>
          </cell>
          <cell r="AC33">
            <v>1536607288.5700004</v>
          </cell>
          <cell r="AD33">
            <v>460540</v>
          </cell>
          <cell r="AE33">
            <v>2802945129.1799998</v>
          </cell>
          <cell r="AF33">
            <v>27825</v>
          </cell>
          <cell r="AG33">
            <v>2118185411.3200002</v>
          </cell>
          <cell r="AH33">
            <v>458150</v>
          </cell>
          <cell r="AI33">
            <v>2735284641.79</v>
          </cell>
          <cell r="AJ33">
            <v>-3.459678795300479E-3</v>
          </cell>
          <cell r="AK33">
            <v>-7</v>
          </cell>
          <cell r="AL33">
            <v>39</v>
          </cell>
          <cell r="AM33">
            <v>580.50604370750079</v>
          </cell>
          <cell r="AN33">
            <v>8.1465292440680258E-3</v>
          </cell>
          <cell r="AO33">
            <v>1</v>
          </cell>
          <cell r="AP33">
            <v>58</v>
          </cell>
          <cell r="AQ33">
            <v>0.11495222712406485</v>
          </cell>
          <cell r="AR33">
            <v>-2.6103555386747676E-2</v>
          </cell>
          <cell r="AS33">
            <v>-3</v>
          </cell>
          <cell r="AT33">
            <v>52</v>
          </cell>
          <cell r="AU33">
            <v>1.4382192060950378</v>
          </cell>
          <cell r="AV33">
            <v>0.2238246545537117</v>
          </cell>
          <cell r="AW33">
            <v>22</v>
          </cell>
          <cell r="AX33">
            <v>62</v>
          </cell>
          <cell r="AY33">
            <v>-0.25426479033908589</v>
          </cell>
          <cell r="AZ33">
            <v>-16.58508782512704</v>
          </cell>
          <cell r="BA33">
            <v>27</v>
          </cell>
          <cell r="BB33">
            <v>-3.9431971164285403E-3</v>
          </cell>
          <cell r="BC33">
            <v>3.9431971164285403E-3</v>
          </cell>
          <cell r="BD33">
            <v>-33.028401441785732</v>
          </cell>
          <cell r="BE33">
            <v>52</v>
          </cell>
          <cell r="BF33">
            <v>290</v>
          </cell>
          <cell r="BH33" t="str">
            <v>Сибирский федеральный округ</v>
          </cell>
          <cell r="BI33">
            <v>59243.832693449527</v>
          </cell>
          <cell r="BJ33">
            <v>76125.261862354004</v>
          </cell>
        </row>
        <row r="34">
          <cell r="A34" t="str">
            <v>Кировская</v>
          </cell>
          <cell r="J34">
            <v>12156</v>
          </cell>
          <cell r="K34">
            <v>754151464.41000009</v>
          </cell>
          <cell r="L34">
            <v>285427</v>
          </cell>
          <cell r="M34">
            <v>1218947844.0600016</v>
          </cell>
          <cell r="N34">
            <v>4270.6115541276813</v>
          </cell>
          <cell r="O34">
            <v>62039.442613524196</v>
          </cell>
          <cell r="P34">
            <v>4.2588823061588427E-2</v>
          </cell>
          <cell r="Q34">
            <v>0.61869051090661564</v>
          </cell>
          <cell r="R34">
            <v>408094</v>
          </cell>
          <cell r="S34">
            <v>0.93255312093128873</v>
          </cell>
          <cell r="T34">
            <v>184438375.51620114</v>
          </cell>
          <cell r="U34">
            <v>12250.400000000001</v>
          </cell>
          <cell r="V34">
            <v>625122405.62</v>
          </cell>
          <cell r="W34">
            <v>1536</v>
          </cell>
          <cell r="X34">
            <v>105748474.25000001</v>
          </cell>
          <cell r="Y34">
            <v>72211371.829999998</v>
          </cell>
          <cell r="Z34">
            <v>48946460.170000002</v>
          </cell>
          <cell r="AA34">
            <v>23264911.659999996</v>
          </cell>
          <cell r="AB34">
            <v>12688</v>
          </cell>
          <cell r="AC34">
            <v>907403565.65000033</v>
          </cell>
          <cell r="AD34">
            <v>247740</v>
          </cell>
          <cell r="AE34">
            <v>1131397099.2599995</v>
          </cell>
          <cell r="AF34">
            <v>14233</v>
          </cell>
          <cell r="AG34">
            <v>1269838678.6899998</v>
          </cell>
          <cell r="AH34">
            <v>258914</v>
          </cell>
          <cell r="AI34">
            <v>1146190826.9163995</v>
          </cell>
          <cell r="AJ34">
            <v>-8.3155065477091422E-3</v>
          </cell>
          <cell r="AK34">
            <v>-16</v>
          </cell>
          <cell r="AL34">
            <v>24</v>
          </cell>
          <cell r="AM34">
            <v>-9218.638750413942</v>
          </cell>
          <cell r="AN34">
            <v>-0.12936973005674071</v>
          </cell>
          <cell r="AO34">
            <v>-13</v>
          </cell>
          <cell r="AP34">
            <v>32</v>
          </cell>
          <cell r="AQ34">
            <v>0.12538366094168352</v>
          </cell>
          <cell r="AR34">
            <v>-1.5672121569129005E-2</v>
          </cell>
          <cell r="AS34">
            <v>-2</v>
          </cell>
          <cell r="AT34">
            <v>54</v>
          </cell>
          <cell r="AU34">
            <v>0.68285970404911056</v>
          </cell>
          <cell r="AV34">
            <v>-0.53153484749221558</v>
          </cell>
          <cell r="AW34">
            <v>-53</v>
          </cell>
          <cell r="AX34">
            <v>3</v>
          </cell>
          <cell r="AY34">
            <v>-0.1965058299914082</v>
          </cell>
          <cell r="AZ34">
            <v>-12.817608148618289</v>
          </cell>
          <cell r="BA34">
            <v>39</v>
          </cell>
          <cell r="BB34">
            <v>0.15212319367078389</v>
          </cell>
          <cell r="BC34">
            <v>-0.15212319367078389</v>
          </cell>
          <cell r="BD34">
            <v>-111.06159683539194</v>
          </cell>
          <cell r="BE34">
            <v>12</v>
          </cell>
          <cell r="BF34">
            <v>164</v>
          </cell>
          <cell r="BH34" t="str">
            <v>Приволжский федеральный округ</v>
          </cell>
          <cell r="BI34">
            <v>71516.674468001293</v>
          </cell>
          <cell r="BJ34">
            <v>89217.921639148452</v>
          </cell>
        </row>
        <row r="35">
          <cell r="A35" t="str">
            <v>Коми</v>
          </cell>
          <cell r="J35">
            <v>8265</v>
          </cell>
          <cell r="K35">
            <v>408014764.14000005</v>
          </cell>
          <cell r="L35">
            <v>161319</v>
          </cell>
          <cell r="M35">
            <v>868374085.07999992</v>
          </cell>
          <cell r="N35">
            <v>5382.9622368102946</v>
          </cell>
          <cell r="O35">
            <v>49366.577633393834</v>
          </cell>
          <cell r="P35">
            <v>5.1233890614248788E-2</v>
          </cell>
          <cell r="Q35">
            <v>0.46986059481774062</v>
          </cell>
          <cell r="R35">
            <v>317348</v>
          </cell>
          <cell r="S35">
            <v>0.6777795984219217</v>
          </cell>
          <cell r="T35">
            <v>260633281.37159985</v>
          </cell>
          <cell r="U35">
            <v>8195</v>
          </cell>
          <cell r="V35">
            <v>355191419.52000004</v>
          </cell>
          <cell r="W35">
            <v>986</v>
          </cell>
          <cell r="X35">
            <v>23720222.679999996</v>
          </cell>
          <cell r="Y35">
            <v>36159745.769999996</v>
          </cell>
          <cell r="Z35">
            <v>21753698.112576846</v>
          </cell>
          <cell r="AA35">
            <v>14406047.657423154</v>
          </cell>
          <cell r="AB35">
            <v>8432</v>
          </cell>
          <cell r="AC35">
            <v>413868489.85000014</v>
          </cell>
          <cell r="AD35">
            <v>163477</v>
          </cell>
          <cell r="AE35">
            <v>931511014.59999967</v>
          </cell>
          <cell r="AF35">
            <v>9083</v>
          </cell>
          <cell r="AG35">
            <v>475132036.88000017</v>
          </cell>
          <cell r="AH35">
            <v>161118</v>
          </cell>
          <cell r="AI35">
            <v>887323241.68999958</v>
          </cell>
          <cell r="AJ35">
            <v>3.2956100495121904E-4</v>
          </cell>
          <cell r="AK35">
            <v>1</v>
          </cell>
          <cell r="AL35">
            <v>58</v>
          </cell>
          <cell r="AM35">
            <v>-21891.503730544304</v>
          </cell>
          <cell r="AN35">
            <v>-0.3072143301015543</v>
          </cell>
          <cell r="AO35">
            <v>-31</v>
          </cell>
          <cell r="AP35">
            <v>3</v>
          </cell>
          <cell r="AQ35">
            <v>0.12031726662599146</v>
          </cell>
          <cell r="AR35">
            <v>-2.0738515884821063E-2</v>
          </cell>
          <cell r="AS35">
            <v>-3</v>
          </cell>
          <cell r="AT35">
            <v>52</v>
          </cell>
          <cell r="AU35">
            <v>1.524426910228315</v>
          </cell>
          <cell r="AV35">
            <v>0.31003235868698886</v>
          </cell>
          <cell r="AW35">
            <v>31</v>
          </cell>
          <cell r="AX35">
            <v>70</v>
          </cell>
          <cell r="AY35">
            <v>-0.38979143530163551</v>
          </cell>
          <cell r="AZ35">
            <v>-25.42516869653338</v>
          </cell>
          <cell r="BA35">
            <v>8</v>
          </cell>
          <cell r="BB35">
            <v>-1.3200633728292053E-2</v>
          </cell>
          <cell r="BC35">
            <v>1.3200633728292053E-2</v>
          </cell>
          <cell r="BD35">
            <v>-28.399683135853973</v>
          </cell>
          <cell r="BE35">
            <v>60</v>
          </cell>
          <cell r="BF35">
            <v>251</v>
          </cell>
          <cell r="BH35" t="str">
            <v>Северо-Западный федеральный округ</v>
          </cell>
          <cell r="BI35">
            <v>49083.075171963967</v>
          </cell>
          <cell r="BJ35">
            <v>52310.033786194006</v>
          </cell>
        </row>
        <row r="36">
          <cell r="A36" t="str">
            <v>Костромская</v>
          </cell>
          <cell r="J36">
            <v>5745</v>
          </cell>
          <cell r="K36">
            <v>318886642.51999986</v>
          </cell>
          <cell r="L36">
            <v>132925</v>
          </cell>
          <cell r="M36">
            <v>531109756.72999972</v>
          </cell>
          <cell r="N36">
            <v>3995.5595766785759</v>
          </cell>
          <cell r="O36">
            <v>55506.81331940816</v>
          </cell>
          <cell r="P36">
            <v>4.3219860823772806E-2</v>
          </cell>
          <cell r="Q36">
            <v>0.60041571159106433</v>
          </cell>
          <cell r="R36">
            <v>233042</v>
          </cell>
          <cell r="S36">
            <v>0.7605209933545598</v>
          </cell>
          <cell r="T36">
            <v>90067870.162099957</v>
          </cell>
          <cell r="U36">
            <v>5638</v>
          </cell>
          <cell r="V36">
            <v>270485955.68999994</v>
          </cell>
          <cell r="W36">
            <v>434</v>
          </cell>
          <cell r="X36">
            <v>15744833.99</v>
          </cell>
          <cell r="Y36">
            <v>15684824.059999999</v>
          </cell>
          <cell r="Z36">
            <v>9774202.7199999988</v>
          </cell>
          <cell r="AA36">
            <v>5910621.3399999999</v>
          </cell>
          <cell r="AB36">
            <v>6445</v>
          </cell>
          <cell r="AC36">
            <v>301179370.01999992</v>
          </cell>
          <cell r="AD36">
            <v>131276</v>
          </cell>
          <cell r="AE36">
            <v>571014831.3900001</v>
          </cell>
          <cell r="AF36">
            <v>7012</v>
          </cell>
          <cell r="AG36">
            <v>407256908.04000002</v>
          </cell>
          <cell r="AH36">
            <v>128789</v>
          </cell>
          <cell r="AI36">
            <v>530641273.14000016</v>
          </cell>
          <cell r="AJ36">
            <v>-7.6844687855247631E-3</v>
          </cell>
          <cell r="AK36">
            <v>-15</v>
          </cell>
          <cell r="AL36">
            <v>25</v>
          </cell>
          <cell r="AM36">
            <v>-15751.268044529977</v>
          </cell>
          <cell r="AN36">
            <v>-0.22104535714459025</v>
          </cell>
          <cell r="AO36">
            <v>-22</v>
          </cell>
          <cell r="AP36">
            <v>13</v>
          </cell>
          <cell r="AQ36">
            <v>7.6977651649521112E-2</v>
          </cell>
          <cell r="AR36">
            <v>-6.407813086129141E-2</v>
          </cell>
          <cell r="AS36">
            <v>-8</v>
          </cell>
          <cell r="AT36">
            <v>35</v>
          </cell>
          <cell r="AU36">
            <v>0.99618859557121309</v>
          </cell>
          <cell r="AV36">
            <v>-0.21820595597011305</v>
          </cell>
          <cell r="AW36">
            <v>-22</v>
          </cell>
          <cell r="AX36">
            <v>17</v>
          </cell>
          <cell r="AY36">
            <v>-0.22023933559602038</v>
          </cell>
          <cell r="AZ36">
            <v>-14.365688298943885</v>
          </cell>
          <cell r="BA36">
            <v>37</v>
          </cell>
          <cell r="BB36">
            <v>1.2561321185898413E-2</v>
          </cell>
          <cell r="BC36">
            <v>-1.2561321185898413E-2</v>
          </cell>
          <cell r="BD36">
            <v>-41.280660592949204</v>
          </cell>
          <cell r="BE36">
            <v>41</v>
          </cell>
          <cell r="BF36">
            <v>168</v>
          </cell>
          <cell r="BH36" t="str">
            <v>Центральный федеральный округ</v>
          </cell>
          <cell r="BI36">
            <v>46730.701321954992</v>
          </cell>
          <cell r="BJ36">
            <v>58079.992589845984</v>
          </cell>
        </row>
        <row r="37">
          <cell r="A37" t="str">
            <v>Краснодарский</v>
          </cell>
          <cell r="J37">
            <v>52178</v>
          </cell>
          <cell r="K37">
            <v>6671294950.1700029</v>
          </cell>
          <cell r="L37">
            <v>1117612</v>
          </cell>
          <cell r="M37">
            <v>6472510961.4300184</v>
          </cell>
          <cell r="N37">
            <v>5791.3756844325389</v>
          </cell>
          <cell r="O37">
            <v>127856.47112135388</v>
          </cell>
          <cell r="P37">
            <v>4.6687043446204946E-2</v>
          </cell>
          <cell r="Q37">
            <v>1.0307120358581927</v>
          </cell>
          <cell r="R37">
            <v>2104632</v>
          </cell>
          <cell r="S37">
            <v>0.70803320168719919</v>
          </cell>
          <cell r="T37">
            <v>-1687461509.8688889</v>
          </cell>
          <cell r="U37">
            <v>55538.9</v>
          </cell>
          <cell r="V37">
            <v>4049568923.6899996</v>
          </cell>
          <cell r="W37">
            <v>22095</v>
          </cell>
          <cell r="X37">
            <v>2229882493.3100014</v>
          </cell>
          <cell r="Y37">
            <v>2127551544.5699997</v>
          </cell>
          <cell r="Z37">
            <v>1515571400.4800003</v>
          </cell>
          <cell r="AA37">
            <v>611980144.09000003</v>
          </cell>
          <cell r="AB37">
            <v>59144</v>
          </cell>
          <cell r="AC37">
            <v>6820549048.3899994</v>
          </cell>
          <cell r="AD37">
            <v>974292</v>
          </cell>
          <cell r="AE37">
            <v>6149458794.4699993</v>
          </cell>
          <cell r="AF37">
            <v>63676</v>
          </cell>
          <cell r="AG37">
            <v>9113739911.0300064</v>
          </cell>
          <cell r="AH37">
            <v>1056933</v>
          </cell>
          <cell r="AI37">
            <v>6385366936.4499922</v>
          </cell>
          <cell r="AJ37">
            <v>-4.2172861630926234E-3</v>
          </cell>
          <cell r="AK37">
            <v>-8</v>
          </cell>
          <cell r="AL37">
            <v>38</v>
          </cell>
          <cell r="AM37">
            <v>56598.389757415745</v>
          </cell>
          <cell r="AN37">
            <v>0.79427327643512335</v>
          </cell>
          <cell r="AO37">
            <v>79</v>
          </cell>
          <cell r="AP37">
            <v>82</v>
          </cell>
          <cell r="AQ37">
            <v>0.39782926921491063</v>
          </cell>
          <cell r="AR37">
            <v>0.25677348670409811</v>
          </cell>
          <cell r="AS37">
            <v>32</v>
          </cell>
          <cell r="AT37">
            <v>83</v>
          </cell>
          <cell r="AU37">
            <v>0.95410926403206864</v>
          </cell>
          <cell r="AV37">
            <v>-0.2602852875092575</v>
          </cell>
          <cell r="AW37">
            <v>-26</v>
          </cell>
          <cell r="AX37">
            <v>15</v>
          </cell>
          <cell r="AY37">
            <v>0.33858705955609447</v>
          </cell>
          <cell r="AZ37">
            <v>22.085228991794565</v>
          </cell>
          <cell r="BA37">
            <v>77</v>
          </cell>
          <cell r="BB37">
            <v>0.14710169025302475</v>
          </cell>
          <cell r="BC37">
            <v>-0.14710169025302475</v>
          </cell>
          <cell r="BD37">
            <v>-108.55084512651239</v>
          </cell>
          <cell r="BE37">
            <v>14</v>
          </cell>
          <cell r="BF37">
            <v>309</v>
          </cell>
          <cell r="BH37" t="str">
            <v>Южный федеральный округ</v>
          </cell>
          <cell r="BI37">
            <v>115321.06466234951</v>
          </cell>
          <cell r="BJ37">
            <v>143126.76535947621</v>
          </cell>
          <cell r="BK37" t="str">
            <v>*</v>
          </cell>
        </row>
        <row r="38">
          <cell r="A38" t="str">
            <v>Красноярский</v>
          </cell>
          <cell r="J38">
            <v>30881</v>
          </cell>
          <cell r="K38">
            <v>2045471798.4899995</v>
          </cell>
          <cell r="L38">
            <v>559529</v>
          </cell>
          <cell r="M38">
            <v>2976173636.6900015</v>
          </cell>
          <cell r="N38">
            <v>5319.0694971842413</v>
          </cell>
          <cell r="O38">
            <v>66237.226724846973</v>
          </cell>
          <cell r="P38">
            <v>5.5191062482909732E-2</v>
          </cell>
          <cell r="Q38">
            <v>0.68728241298612647</v>
          </cell>
          <cell r="R38">
            <v>1059172</v>
          </cell>
          <cell r="S38">
            <v>0.70436026128585982</v>
          </cell>
          <cell r="T38">
            <v>246181901.76130176</v>
          </cell>
          <cell r="U38">
            <v>35815.4</v>
          </cell>
          <cell r="V38">
            <v>1882874539.3500001</v>
          </cell>
          <cell r="W38">
            <v>2581</v>
          </cell>
          <cell r="X38">
            <v>89476326.060000002</v>
          </cell>
          <cell r="Y38">
            <v>139750647.59999996</v>
          </cell>
          <cell r="Z38">
            <v>93065802.299999997</v>
          </cell>
          <cell r="AA38">
            <v>46684845.299999982</v>
          </cell>
          <cell r="AB38">
            <v>33493</v>
          </cell>
          <cell r="AC38">
            <v>1963280230.5999992</v>
          </cell>
          <cell r="AD38">
            <v>582642</v>
          </cell>
          <cell r="AE38">
            <v>3097980356.0500002</v>
          </cell>
          <cell r="AF38">
            <v>35588</v>
          </cell>
          <cell r="AG38">
            <v>2468868173.7199974</v>
          </cell>
          <cell r="AH38">
            <v>558551</v>
          </cell>
          <cell r="AI38">
            <v>2994260180.7600007</v>
          </cell>
          <cell r="AJ38">
            <v>4.2867328736121632E-3</v>
          </cell>
          <cell r="AK38">
            <v>8</v>
          </cell>
          <cell r="AL38">
            <v>70</v>
          </cell>
          <cell r="AM38">
            <v>-5020.8546390911652</v>
          </cell>
          <cell r="AN38">
            <v>-7.0460143509169598E-2</v>
          </cell>
          <cell r="AO38">
            <v>-7</v>
          </cell>
          <cell r="AP38">
            <v>47</v>
          </cell>
          <cell r="AQ38">
            <v>7.2063972481111474E-2</v>
          </cell>
          <cell r="AR38">
            <v>-6.8991810029701048E-2</v>
          </cell>
          <cell r="AS38">
            <v>-9</v>
          </cell>
          <cell r="AT38">
            <v>33</v>
          </cell>
          <cell r="AU38">
            <v>1.5618728858657829</v>
          </cell>
          <cell r="AV38">
            <v>0.34747833432445674</v>
          </cell>
          <cell r="AW38">
            <v>35</v>
          </cell>
          <cell r="AX38">
            <v>73</v>
          </cell>
          <cell r="AY38">
            <v>-0.10742543768035528</v>
          </cell>
          <cell r="AZ38">
            <v>-7.0071059237316868</v>
          </cell>
          <cell r="BA38">
            <v>49</v>
          </cell>
          <cell r="BB38">
            <v>-3.9669299501237466E-2</v>
          </cell>
          <cell r="BC38">
            <v>3.9669299501237466E-2</v>
          </cell>
          <cell r="BD38">
            <v>-15.16535024938127</v>
          </cell>
          <cell r="BE38">
            <v>74</v>
          </cell>
          <cell r="BF38">
            <v>346</v>
          </cell>
          <cell r="BH38" t="str">
            <v>Сибирский федеральный округ</v>
          </cell>
          <cell r="BI38">
            <v>58617.628477592305</v>
          </cell>
          <cell r="BJ38">
            <v>69373.613963133568</v>
          </cell>
          <cell r="BK38" t="str">
            <v>*</v>
          </cell>
        </row>
        <row r="39">
          <cell r="A39" t="str">
            <v>Крым</v>
          </cell>
          <cell r="J39">
            <v>8695</v>
          </cell>
          <cell r="K39">
            <v>833604948.99000001</v>
          </cell>
          <cell r="L39">
            <v>300909</v>
          </cell>
          <cell r="M39">
            <v>1008879423.7499999</v>
          </cell>
          <cell r="N39">
            <v>3352.7725117892783</v>
          </cell>
          <cell r="O39">
            <v>95871.759515813683</v>
          </cell>
          <cell r="P39">
            <v>2.8895779122591881E-2</v>
          </cell>
          <cell r="Q39">
            <v>0.82626816383219959</v>
          </cell>
          <cell r="R39">
            <v>390407</v>
          </cell>
          <cell r="S39">
            <v>1.0276762455591217</v>
          </cell>
          <cell r="T39">
            <v>-56767792.702500105</v>
          </cell>
          <cell r="U39">
            <v>9503</v>
          </cell>
          <cell r="V39">
            <v>582815487.51000011</v>
          </cell>
          <cell r="W39">
            <v>1650</v>
          </cell>
          <cell r="X39">
            <v>106818815.91000003</v>
          </cell>
          <cell r="Y39">
            <v>135096282.79000002</v>
          </cell>
          <cell r="Z39">
            <v>105023451.30000004</v>
          </cell>
          <cell r="AA39">
            <v>30072831.489999998</v>
          </cell>
          <cell r="AB39">
            <v>6920</v>
          </cell>
          <cell r="AC39">
            <v>428925924.72000003</v>
          </cell>
          <cell r="AD39">
            <v>301082</v>
          </cell>
          <cell r="AE39">
            <v>1016115775.9399998</v>
          </cell>
          <cell r="AF39">
            <v>10514</v>
          </cell>
          <cell r="AG39">
            <v>974352545.65999985</v>
          </cell>
          <cell r="AH39">
            <v>295306</v>
          </cell>
          <cell r="AI39">
            <v>1009029908.8324001</v>
          </cell>
          <cell r="AJ39">
            <v>-2.2008550486705688E-2</v>
          </cell>
          <cell r="AK39">
            <v>-43</v>
          </cell>
          <cell r="AL39">
            <v>4</v>
          </cell>
          <cell r="AM39">
            <v>24613.678151875545</v>
          </cell>
          <cell r="AN39">
            <v>0.3454159539626882</v>
          </cell>
          <cell r="AO39">
            <v>35</v>
          </cell>
          <cell r="AP39">
            <v>76</v>
          </cell>
          <cell r="AQ39">
            <v>0.17362938019572766</v>
          </cell>
          <cell r="AR39">
            <v>3.2573597684915134E-2</v>
          </cell>
          <cell r="AS39">
            <v>4</v>
          </cell>
          <cell r="AT39">
            <v>68</v>
          </cell>
          <cell r="AU39">
            <v>1.2647236504084178</v>
          </cell>
          <cell r="AV39">
            <v>5.0329098867091693E-2</v>
          </cell>
          <cell r="AW39">
            <v>5</v>
          </cell>
          <cell r="AX39">
            <v>44</v>
          </cell>
          <cell r="AY39">
            <v>7.3075537444414973E-2</v>
          </cell>
          <cell r="AZ39">
            <v>4.7665435893334429</v>
          </cell>
          <cell r="BA39">
            <v>68</v>
          </cell>
          <cell r="BB39">
            <v>-5.7459429657036949E-4</v>
          </cell>
          <cell r="BC39">
            <v>5.7459429657036949E-4</v>
          </cell>
          <cell r="BD39">
            <v>-34.712702851714816</v>
          </cell>
          <cell r="BE39">
            <v>50</v>
          </cell>
          <cell r="BF39">
            <v>310</v>
          </cell>
          <cell r="BH39" t="str">
            <v>Южный федеральный округ</v>
          </cell>
          <cell r="BI39">
            <v>61983.515132947978</v>
          </cell>
          <cell r="BJ39">
            <v>92671.917981738618</v>
          </cell>
        </row>
        <row r="40">
          <cell r="A40" t="str">
            <v>Курганская</v>
          </cell>
          <cell r="J40">
            <v>9172</v>
          </cell>
          <cell r="K40">
            <v>549253455.16999984</v>
          </cell>
          <cell r="L40">
            <v>198106</v>
          </cell>
          <cell r="M40">
            <v>725136222.68000031</v>
          </cell>
          <cell r="N40">
            <v>3660.3445765398337</v>
          </cell>
          <cell r="O40">
            <v>59883.717310292173</v>
          </cell>
          <cell r="P40">
            <v>4.6298446286331563E-2</v>
          </cell>
          <cell r="Q40">
            <v>0.75744865308208875</v>
          </cell>
          <cell r="R40">
            <v>327616</v>
          </cell>
          <cell r="S40">
            <v>0.8062528488637104</v>
          </cell>
          <cell r="T40">
            <v>9101436.29360044</v>
          </cell>
          <cell r="U40">
            <v>9554</v>
          </cell>
          <cell r="V40">
            <v>511207631.24999988</v>
          </cell>
          <cell r="W40">
            <v>427</v>
          </cell>
          <cell r="X40">
            <v>15575453.559999999</v>
          </cell>
          <cell r="Y40">
            <v>23804800.509999998</v>
          </cell>
          <cell r="Z40">
            <v>16072898.52</v>
          </cell>
          <cell r="AA40">
            <v>7731901.9900000002</v>
          </cell>
          <cell r="AB40">
            <v>10490</v>
          </cell>
          <cell r="AC40">
            <v>650375269.91999972</v>
          </cell>
          <cell r="AD40">
            <v>184834</v>
          </cell>
          <cell r="AE40">
            <v>752770698.26999891</v>
          </cell>
          <cell r="AF40">
            <v>11784</v>
          </cell>
          <cell r="AG40">
            <v>885596397.71999991</v>
          </cell>
          <cell r="AH40">
            <v>185084</v>
          </cell>
          <cell r="AI40">
            <v>727181148.53000057</v>
          </cell>
          <cell r="AJ40">
            <v>-4.6058833229660062E-3</v>
          </cell>
          <cell r="AK40">
            <v>-9</v>
          </cell>
          <cell r="AL40">
            <v>36</v>
          </cell>
          <cell r="AM40">
            <v>-11374.364053645964</v>
          </cell>
          <cell r="AN40">
            <v>-0.15962209248314443</v>
          </cell>
          <cell r="AO40">
            <v>-16</v>
          </cell>
          <cell r="AP40">
            <v>25</v>
          </cell>
          <cell r="AQ40">
            <v>4.4693322168725139E-2</v>
          </cell>
          <cell r="AR40">
            <v>-9.6362460342087383E-2</v>
          </cell>
          <cell r="AS40">
            <v>-12</v>
          </cell>
          <cell r="AT40">
            <v>15</v>
          </cell>
          <cell r="AU40">
            <v>1.5283535993541879</v>
          </cell>
          <cell r="AV40">
            <v>0.31395904781286177</v>
          </cell>
          <cell r="AW40">
            <v>31</v>
          </cell>
          <cell r="AX40">
            <v>70</v>
          </cell>
          <cell r="AY40">
            <v>-1.6300450542741873E-2</v>
          </cell>
          <cell r="AZ40">
            <v>-1.0632396388032497</v>
          </cell>
          <cell r="BA40">
            <v>62</v>
          </cell>
          <cell r="BB40">
            <v>7.1804970946903704E-2</v>
          </cell>
          <cell r="BC40">
            <v>-7.1804970946903704E-2</v>
          </cell>
          <cell r="BD40">
            <v>-70.902485473451847</v>
          </cell>
          <cell r="BE40">
            <v>23</v>
          </cell>
          <cell r="BF40">
            <v>231</v>
          </cell>
          <cell r="BH40" t="str">
            <v>Уральский федеральный округ</v>
          </cell>
          <cell r="BI40">
            <v>61999.549086749255</v>
          </cell>
          <cell r="BJ40">
            <v>75152.443798370659</v>
          </cell>
        </row>
        <row r="41">
          <cell r="A41" t="str">
            <v>Курская</v>
          </cell>
          <cell r="J41">
            <v>11444</v>
          </cell>
          <cell r="K41">
            <v>574015226.76000023</v>
          </cell>
          <cell r="L41">
            <v>235874</v>
          </cell>
          <cell r="M41">
            <v>971065599.40999937</v>
          </cell>
          <cell r="N41">
            <v>4116.8827399798174</v>
          </cell>
          <cell r="O41">
            <v>50158.618206920677</v>
          </cell>
          <cell r="P41">
            <v>4.8517428796730461E-2</v>
          </cell>
          <cell r="Q41">
            <v>0.59111889774363413</v>
          </cell>
          <cell r="R41">
            <v>417280</v>
          </cell>
          <cell r="S41">
            <v>0.75368737218813908</v>
          </cell>
          <cell r="T41">
            <v>173705284.78569925</v>
          </cell>
          <cell r="U41">
            <v>11252.599999999999</v>
          </cell>
          <cell r="V41">
            <v>496215291.14999986</v>
          </cell>
          <cell r="W41">
            <v>718</v>
          </cell>
          <cell r="X41">
            <v>24840961.219999999</v>
          </cell>
          <cell r="Y41">
            <v>27812182.130000003</v>
          </cell>
          <cell r="Z41">
            <v>16564696.580000002</v>
          </cell>
          <cell r="AA41">
            <v>11247485.550000001</v>
          </cell>
          <cell r="AB41">
            <v>14433</v>
          </cell>
          <cell r="AC41">
            <v>659716170.54999959</v>
          </cell>
          <cell r="AD41">
            <v>232390</v>
          </cell>
          <cell r="AE41">
            <v>1003419670.8000005</v>
          </cell>
          <cell r="AF41">
            <v>14641</v>
          </cell>
          <cell r="AG41">
            <v>788323099.99000049</v>
          </cell>
          <cell r="AH41">
            <v>231707</v>
          </cell>
          <cell r="AI41">
            <v>983579009.08000052</v>
          </cell>
          <cell r="AJ41">
            <v>-2.3869008125671082E-3</v>
          </cell>
          <cell r="AK41">
            <v>-5</v>
          </cell>
          <cell r="AL41">
            <v>48</v>
          </cell>
          <cell r="AM41">
            <v>-21099.463157017461</v>
          </cell>
          <cell r="AN41">
            <v>-0.29609923187877679</v>
          </cell>
          <cell r="AO41">
            <v>-30</v>
          </cell>
          <cell r="AP41">
            <v>7</v>
          </cell>
          <cell r="AQ41">
            <v>6.380747560563782E-2</v>
          </cell>
          <cell r="AR41">
            <v>-7.7248306905174702E-2</v>
          </cell>
          <cell r="AS41">
            <v>-10</v>
          </cell>
          <cell r="AT41">
            <v>28</v>
          </cell>
          <cell r="AU41">
            <v>1.1196097398842928</v>
          </cell>
          <cell r="AV41">
            <v>-9.4784811657033341E-2</v>
          </cell>
          <cell r="AW41">
            <v>-9</v>
          </cell>
          <cell r="AX41">
            <v>29</v>
          </cell>
          <cell r="AY41">
            <v>-0.23231311981346214</v>
          </cell>
          <cell r="AZ41">
            <v>-15.153232541152406</v>
          </cell>
          <cell r="BA41">
            <v>31</v>
          </cell>
          <cell r="BB41">
            <v>1.4992039244373681E-2</v>
          </cell>
          <cell r="BC41">
            <v>-1.4992039244373681E-2</v>
          </cell>
          <cell r="BD41">
            <v>-42.496019622186843</v>
          </cell>
          <cell r="BE41">
            <v>38</v>
          </cell>
          <cell r="BF41">
            <v>181</v>
          </cell>
          <cell r="BH41" t="str">
            <v>Центральный федеральный округ</v>
          </cell>
          <cell r="BI41">
            <v>45708.873453197506</v>
          </cell>
          <cell r="BJ41">
            <v>53843.528446827433</v>
          </cell>
        </row>
        <row r="42">
          <cell r="A42" t="str">
            <v>Ленинградская</v>
          </cell>
          <cell r="J42">
            <v>18263</v>
          </cell>
          <cell r="K42">
            <v>1306679374.6000001</v>
          </cell>
          <cell r="L42">
            <v>355157</v>
          </cell>
          <cell r="M42">
            <v>1956499845.3000021</v>
          </cell>
          <cell r="N42">
            <v>5508.8308700096077</v>
          </cell>
          <cell r="O42">
            <v>71547.904210699242</v>
          </cell>
          <cell r="P42">
            <v>5.1422328716595758E-2</v>
          </cell>
          <cell r="Q42">
            <v>0.66786582055652499</v>
          </cell>
          <cell r="R42">
            <v>693611</v>
          </cell>
          <cell r="S42">
            <v>0.68272081421238517</v>
          </cell>
          <cell r="T42">
            <v>199825506.28100157</v>
          </cell>
          <cell r="U42">
            <v>14633.8</v>
          </cell>
          <cell r="V42">
            <v>877843665.82999992</v>
          </cell>
          <cell r="W42">
            <v>702</v>
          </cell>
          <cell r="X42">
            <v>19896007.379999999</v>
          </cell>
          <cell r="Y42">
            <v>33259788.560000002</v>
          </cell>
          <cell r="Z42">
            <v>20811011.809999999</v>
          </cell>
          <cell r="AA42">
            <v>12448776.75</v>
          </cell>
          <cell r="AB42">
            <v>20675</v>
          </cell>
          <cell r="AC42">
            <v>1568832796.4899998</v>
          </cell>
          <cell r="AD42">
            <v>403599</v>
          </cell>
          <cell r="AE42">
            <v>2229389544.4499998</v>
          </cell>
          <cell r="AF42">
            <v>21758</v>
          </cell>
          <cell r="AG42">
            <v>1785899874.7699981</v>
          </cell>
          <cell r="AH42">
            <v>373676</v>
          </cell>
          <cell r="AI42">
            <v>2048470406.2999997</v>
          </cell>
          <cell r="AJ42">
            <v>5.1799910729818932E-4</v>
          </cell>
          <cell r="AK42">
            <v>1</v>
          </cell>
          <cell r="AL42">
            <v>58</v>
          </cell>
          <cell r="AM42">
            <v>289.8228467611043</v>
          </cell>
          <cell r="AN42">
            <v>4.0672277615907875E-3</v>
          </cell>
          <cell r="AO42">
            <v>0</v>
          </cell>
          <cell r="AP42">
            <v>55</v>
          </cell>
          <cell r="AQ42">
            <v>4.7971135316869168E-2</v>
          </cell>
          <cell r="AR42">
            <v>-9.3084647193943354E-2</v>
          </cell>
          <cell r="AS42">
            <v>-12</v>
          </cell>
          <cell r="AT42">
            <v>15</v>
          </cell>
          <cell r="AU42">
            <v>1.6716815552367374</v>
          </cell>
          <cell r="AV42">
            <v>0.45728700369541131</v>
          </cell>
          <cell r="AW42">
            <v>46</v>
          </cell>
          <cell r="AX42">
            <v>77</v>
          </cell>
          <cell r="AY42">
            <v>-0.13264179148503252</v>
          </cell>
          <cell r="AZ42">
            <v>-8.6519087370599443</v>
          </cell>
          <cell r="BA42">
            <v>45</v>
          </cell>
          <cell r="BB42">
            <v>-0.12002507439314765</v>
          </cell>
          <cell r="BC42">
            <v>0.12002507439314765</v>
          </cell>
          <cell r="BD42">
            <v>25.01253719657382</v>
          </cell>
          <cell r="BE42">
            <v>86</v>
          </cell>
          <cell r="BF42">
            <v>336</v>
          </cell>
          <cell r="BH42" t="str">
            <v>Северо-Западный федеральный округ</v>
          </cell>
          <cell r="BI42">
            <v>75880.667303022958</v>
          </cell>
          <cell r="BJ42">
            <v>82080.148670374023</v>
          </cell>
        </row>
        <row r="43">
          <cell r="A43" t="str">
            <v>Липецкая</v>
          </cell>
          <cell r="J43">
            <v>12821</v>
          </cell>
          <cell r="K43">
            <v>1165326265.6900001</v>
          </cell>
          <cell r="L43">
            <v>242422</v>
          </cell>
          <cell r="M43">
            <v>1183597465.5600009</v>
          </cell>
          <cell r="N43">
            <v>4882.3847074935484</v>
          </cell>
          <cell r="O43">
            <v>90891.994828016541</v>
          </cell>
          <cell r="P43">
            <v>5.2887114205806406E-2</v>
          </cell>
          <cell r="Q43">
            <v>0.98456299510462697</v>
          </cell>
          <cell r="R43">
            <v>462162</v>
          </cell>
          <cell r="S43">
            <v>0.699385352610845</v>
          </cell>
          <cell r="T43">
            <v>-253956217.20879936</v>
          </cell>
          <cell r="U43">
            <v>12656.9</v>
          </cell>
          <cell r="V43">
            <v>759834220.88000011</v>
          </cell>
          <cell r="W43">
            <v>5708</v>
          </cell>
          <cell r="X43">
            <v>230069867.38999999</v>
          </cell>
          <cell r="Y43">
            <v>348649358.69000006</v>
          </cell>
          <cell r="Z43">
            <v>242275556.43000007</v>
          </cell>
          <cell r="AA43">
            <v>106373802.26000005</v>
          </cell>
          <cell r="AB43">
            <v>15451</v>
          </cell>
          <cell r="AC43">
            <v>1234169520.7900004</v>
          </cell>
          <cell r="AD43">
            <v>235458</v>
          </cell>
          <cell r="AE43">
            <v>1220278452.6000006</v>
          </cell>
          <cell r="AF43">
            <v>16480</v>
          </cell>
          <cell r="AG43">
            <v>1633280859.8199987</v>
          </cell>
          <cell r="AH43">
            <v>236817</v>
          </cell>
          <cell r="AI43">
            <v>1192264454.7760007</v>
          </cell>
          <cell r="AJ43">
            <v>1.9827845965088367E-3</v>
          </cell>
          <cell r="AK43">
            <v>4</v>
          </cell>
          <cell r="AL43">
            <v>60</v>
          </cell>
          <cell r="AM43">
            <v>19633.913464078403</v>
          </cell>
          <cell r="AN43">
            <v>0.27553244612076544</v>
          </cell>
          <cell r="AO43">
            <v>28</v>
          </cell>
          <cell r="AP43">
            <v>74</v>
          </cell>
          <cell r="AQ43">
            <v>0.45097930772938083</v>
          </cell>
          <cell r="AR43">
            <v>0.30992352521856831</v>
          </cell>
          <cell r="AS43">
            <v>39</v>
          </cell>
          <cell r="AT43">
            <v>84</v>
          </cell>
          <cell r="AU43">
            <v>1.5154064399880387</v>
          </cell>
          <cell r="AV43">
            <v>0.30101188844671256</v>
          </cell>
          <cell r="AW43">
            <v>30</v>
          </cell>
          <cell r="AX43">
            <v>67</v>
          </cell>
          <cell r="AY43">
            <v>0.27865324039561945</v>
          </cell>
          <cell r="AZ43">
            <v>18.175888445090642</v>
          </cell>
          <cell r="BA43">
            <v>73</v>
          </cell>
          <cell r="BB43">
            <v>2.9576400037373968E-2</v>
          </cell>
          <cell r="BC43">
            <v>-2.9576400037373968E-2</v>
          </cell>
          <cell r="BD43">
            <v>-49.788200018686986</v>
          </cell>
          <cell r="BE43">
            <v>32</v>
          </cell>
          <cell r="BF43">
            <v>390</v>
          </cell>
          <cell r="BH43" t="str">
            <v>Центральный федеральный округ</v>
          </cell>
          <cell r="BI43">
            <v>79876.352390783795</v>
          </cell>
          <cell r="BJ43">
            <v>99106.848290048467</v>
          </cell>
        </row>
        <row r="44">
          <cell r="A44" t="str">
            <v>Магаданская</v>
          </cell>
          <cell r="J44">
            <v>1402</v>
          </cell>
          <cell r="K44">
            <v>83145637.299999982</v>
          </cell>
          <cell r="L44">
            <v>33511</v>
          </cell>
          <cell r="M44">
            <v>127646406.93999998</v>
          </cell>
          <cell r="N44">
            <v>3809.0897597803701</v>
          </cell>
          <cell r="O44">
            <v>59305.019472182583</v>
          </cell>
          <cell r="P44">
            <v>4.1837008743397693E-2</v>
          </cell>
          <cell r="Q44">
            <v>0.65137467863927012</v>
          </cell>
          <cell r="R44">
            <v>76817</v>
          </cell>
          <cell r="S44">
            <v>0.58165944170344241</v>
          </cell>
          <cell r="T44">
            <v>15142096.043800011</v>
          </cell>
          <cell r="U44">
            <v>1342.1</v>
          </cell>
          <cell r="V44">
            <v>70893209.310000002</v>
          </cell>
          <cell r="W44">
            <v>39</v>
          </cell>
          <cell r="X44">
            <v>869807.04</v>
          </cell>
          <cell r="Y44">
            <v>2641254.2700000005</v>
          </cell>
          <cell r="Z44">
            <v>1785769.99</v>
          </cell>
          <cell r="AA44">
            <v>855484.28</v>
          </cell>
          <cell r="AB44">
            <v>1415</v>
          </cell>
          <cell r="AC44">
            <v>91780444.849999979</v>
          </cell>
          <cell r="AD44">
            <v>33784</v>
          </cell>
          <cell r="AE44">
            <v>131633673.79999994</v>
          </cell>
          <cell r="AF44">
            <v>1367</v>
          </cell>
          <cell r="AG44">
            <v>90816521.529999986</v>
          </cell>
          <cell r="AH44">
            <v>32374</v>
          </cell>
          <cell r="AI44">
            <v>125794230.98</v>
          </cell>
          <cell r="AJ44">
            <v>-9.0673208658998763E-3</v>
          </cell>
          <cell r="AK44">
            <v>-18</v>
          </cell>
          <cell r="AL44">
            <v>21</v>
          </cell>
          <cell r="AM44">
            <v>-11953.061891755555</v>
          </cell>
          <cell r="AN44">
            <v>-0.16774324628118165</v>
          </cell>
          <cell r="AO44">
            <v>-17</v>
          </cell>
          <cell r="AP44">
            <v>21</v>
          </cell>
          <cell r="AQ44">
            <v>2.9058937486029359E-2</v>
          </cell>
          <cell r="AR44">
            <v>-0.11199684502478316</v>
          </cell>
          <cell r="AS44">
            <v>-14</v>
          </cell>
          <cell r="AT44">
            <v>7</v>
          </cell>
          <cell r="AU44">
            <v>3.036597944757955</v>
          </cell>
          <cell r="AV44">
            <v>1.8222033932166288</v>
          </cell>
          <cell r="AW44">
            <v>182</v>
          </cell>
          <cell r="AX44">
            <v>86</v>
          </cell>
          <cell r="AY44">
            <v>-0.1540588589100389</v>
          </cell>
          <cell r="AZ44">
            <v>-10.048893131661732</v>
          </cell>
          <cell r="BA44">
            <v>44</v>
          </cell>
          <cell r="BB44">
            <v>-8.0807482832109881E-3</v>
          </cell>
          <cell r="BC44">
            <v>8.0807482832109881E-3</v>
          </cell>
          <cell r="BD44">
            <v>-30.959625858394507</v>
          </cell>
          <cell r="BE44">
            <v>58</v>
          </cell>
          <cell r="BF44">
            <v>237</v>
          </cell>
          <cell r="BH44" t="str">
            <v>Дальневосточный федеральный округ</v>
          </cell>
          <cell r="BI44">
            <v>64862.505194346275</v>
          </cell>
          <cell r="BJ44">
            <v>66434.909678127282</v>
          </cell>
        </row>
        <row r="45">
          <cell r="A45" t="str">
            <v>Марий Эл</v>
          </cell>
          <cell r="J45">
            <v>6710</v>
          </cell>
          <cell r="K45">
            <v>375627397.67999971</v>
          </cell>
          <cell r="L45">
            <v>113209</v>
          </cell>
          <cell r="M45">
            <v>515356462.89999956</v>
          </cell>
          <cell r="N45">
            <v>4552.2570016518084</v>
          </cell>
          <cell r="O45">
            <v>55980.238104321863</v>
          </cell>
          <cell r="P45">
            <v>5.9270906023372698E-2</v>
          </cell>
          <cell r="Q45">
            <v>0.72886909298911218</v>
          </cell>
          <cell r="R45">
            <v>198733</v>
          </cell>
          <cell r="S45">
            <v>0.75953834206363979</v>
          </cell>
          <cell r="T45">
            <v>21197078.752999961</v>
          </cell>
          <cell r="U45">
            <v>6409</v>
          </cell>
          <cell r="V45">
            <v>298825532.00999999</v>
          </cell>
          <cell r="W45">
            <v>1689</v>
          </cell>
          <cell r="X45">
            <v>26954692.990000002</v>
          </cell>
          <cell r="Y45">
            <v>36531263.32</v>
          </cell>
          <cell r="Z45">
            <v>21818938.34</v>
          </cell>
          <cell r="AA45">
            <v>14712324.98</v>
          </cell>
          <cell r="AB45">
            <v>6948</v>
          </cell>
          <cell r="AC45">
            <v>405719100.49000007</v>
          </cell>
          <cell r="AD45">
            <v>108259</v>
          </cell>
          <cell r="AE45">
            <v>524521949.80000007</v>
          </cell>
          <cell r="AF45">
            <v>7227</v>
          </cell>
          <cell r="AG45">
            <v>458613276.66000009</v>
          </cell>
          <cell r="AH45">
            <v>110030</v>
          </cell>
          <cell r="AI45">
            <v>515190782.02240044</v>
          </cell>
          <cell r="AJ45">
            <v>8.3665764140751289E-3</v>
          </cell>
          <cell r="AK45">
            <v>16</v>
          </cell>
          <cell r="AL45">
            <v>78</v>
          </cell>
          <cell r="AM45">
            <v>-15277.843259616275</v>
          </cell>
          <cell r="AN45">
            <v>-0.21440155231779778</v>
          </cell>
          <cell r="AO45">
            <v>-21</v>
          </cell>
          <cell r="AP45">
            <v>14</v>
          </cell>
          <cell r="AQ45">
            <v>0.26353565298798565</v>
          </cell>
          <cell r="AR45">
            <v>0.12247987047717313</v>
          </cell>
          <cell r="AS45">
            <v>15</v>
          </cell>
          <cell r="AT45">
            <v>77</v>
          </cell>
          <cell r="AU45">
            <v>1.3552839697915624</v>
          </cell>
          <cell r="AV45">
            <v>0.14088941825023626</v>
          </cell>
          <cell r="AW45">
            <v>14</v>
          </cell>
          <cell r="AX45">
            <v>54</v>
          </cell>
          <cell r="AY45">
            <v>-5.3416762351802372E-2</v>
          </cell>
          <cell r="AZ45">
            <v>-3.4842484236890314</v>
          </cell>
          <cell r="BA45">
            <v>56</v>
          </cell>
          <cell r="BB45">
            <v>4.5723681172004177E-2</v>
          </cell>
          <cell r="BC45">
            <v>-4.5723681172004177E-2</v>
          </cell>
          <cell r="BD45">
            <v>-57.861840586002096</v>
          </cell>
          <cell r="BE45">
            <v>28</v>
          </cell>
          <cell r="BF45">
            <v>307</v>
          </cell>
          <cell r="BH45" t="str">
            <v>Приволжский федеральный округ</v>
          </cell>
          <cell r="BI45">
            <v>58393.652920264831</v>
          </cell>
          <cell r="BJ45">
            <v>63458.31972602741</v>
          </cell>
        </row>
        <row r="46">
          <cell r="A46" t="str">
            <v>Мордовия</v>
          </cell>
          <cell r="J46">
            <v>7725</v>
          </cell>
          <cell r="K46">
            <v>466686333.87999994</v>
          </cell>
          <cell r="L46">
            <v>165795</v>
          </cell>
          <cell r="M46">
            <v>790212197.23000038</v>
          </cell>
          <cell r="N46">
            <v>4766.2004115323161</v>
          </cell>
          <cell r="O46">
            <v>60412.470405177985</v>
          </cell>
          <cell r="P46">
            <v>4.659368497240568E-2</v>
          </cell>
          <cell r="Q46">
            <v>0.59058356162549275</v>
          </cell>
          <cell r="R46">
            <v>267296</v>
          </cell>
          <cell r="S46">
            <v>0.82702322518855498</v>
          </cell>
          <cell r="T46">
            <v>141777057.98710042</v>
          </cell>
          <cell r="U46">
            <v>7218</v>
          </cell>
          <cell r="V46">
            <v>377397730.50999999</v>
          </cell>
          <cell r="W46">
            <v>1046</v>
          </cell>
          <cell r="X46">
            <v>34516807.090000004</v>
          </cell>
          <cell r="Y46">
            <v>24653010.630000003</v>
          </cell>
          <cell r="Z46">
            <v>13844567.25</v>
          </cell>
          <cell r="AA46">
            <v>10808443.380000003</v>
          </cell>
          <cell r="AB46">
            <v>8326</v>
          </cell>
          <cell r="AC46">
            <v>590808946.74999964</v>
          </cell>
          <cell r="AD46">
            <v>127446</v>
          </cell>
          <cell r="AE46">
            <v>688322198.89000022</v>
          </cell>
          <cell r="AF46">
            <v>8699</v>
          </cell>
          <cell r="AG46">
            <v>671270575.27999985</v>
          </cell>
          <cell r="AH46">
            <v>143023</v>
          </cell>
          <cell r="AI46">
            <v>753126725.15800011</v>
          </cell>
          <cell r="AJ46">
            <v>-4.3106446368918888E-3</v>
          </cell>
          <cell r="AK46">
            <v>-8</v>
          </cell>
          <cell r="AL46">
            <v>38</v>
          </cell>
          <cell r="AM46">
            <v>-10845.610958760153</v>
          </cell>
          <cell r="AN46">
            <v>-0.1522018380395074</v>
          </cell>
          <cell r="AO46">
            <v>-15</v>
          </cell>
          <cell r="AP46">
            <v>29</v>
          </cell>
          <cell r="AQ46">
            <v>0.14491548905513993</v>
          </cell>
          <cell r="AR46">
            <v>3.859706544327407E-3</v>
          </cell>
          <cell r="AS46">
            <v>0</v>
          </cell>
          <cell r="AT46">
            <v>62</v>
          </cell>
          <cell r="AU46">
            <v>0.71423207151574342</v>
          </cell>
          <cell r="AV46">
            <v>-0.50016248002558272</v>
          </cell>
          <cell r="AW46">
            <v>-50</v>
          </cell>
          <cell r="AX46">
            <v>5</v>
          </cell>
          <cell r="AY46">
            <v>-0.23300836152533422</v>
          </cell>
          <cell r="AZ46">
            <v>-15.1985815052607</v>
          </cell>
          <cell r="BA46">
            <v>30</v>
          </cell>
          <cell r="BB46">
            <v>0.3009039122451862</v>
          </cell>
          <cell r="BC46">
            <v>-0.3009039122451862</v>
          </cell>
          <cell r="BD46">
            <v>-185.45195612259309</v>
          </cell>
          <cell r="BE46">
            <v>4</v>
          </cell>
          <cell r="BF46">
            <v>168</v>
          </cell>
          <cell r="BH46" t="str">
            <v>Приволжский федеральный округ</v>
          </cell>
          <cell r="BI46">
            <v>70959.517985827479</v>
          </cell>
          <cell r="BJ46">
            <v>77166.407090470151</v>
          </cell>
        </row>
        <row r="47">
          <cell r="A47" t="str">
            <v>Москва</v>
          </cell>
          <cell r="J47">
            <v>145973</v>
          </cell>
          <cell r="K47">
            <v>9581538138.9099979</v>
          </cell>
          <cell r="L47">
            <v>2569872</v>
          </cell>
          <cell r="M47">
            <v>23577352665.98003</v>
          </cell>
          <cell r="N47">
            <v>9174.5241264856886</v>
          </cell>
          <cell r="O47">
            <v>65639.112294122868</v>
          </cell>
          <cell r="P47">
            <v>5.6801661717003807E-2</v>
          </cell>
          <cell r="Q47">
            <v>0.40638736140785153</v>
          </cell>
          <cell r="R47">
            <v>4641368</v>
          </cell>
          <cell r="S47">
            <v>0.73825130866589328</v>
          </cell>
          <cell r="T47">
            <v>8573023413.8946247</v>
          </cell>
          <cell r="U47">
            <v>201120</v>
          </cell>
          <cell r="V47">
            <v>12104857372.949997</v>
          </cell>
          <cell r="W47">
            <v>20107</v>
          </cell>
          <cell r="X47">
            <v>1298873831.7299995</v>
          </cell>
          <cell r="Y47">
            <v>1404291198.2399993</v>
          </cell>
          <cell r="Z47">
            <v>961032542.08999932</v>
          </cell>
          <cell r="AA47">
            <v>443258656.1499998</v>
          </cell>
          <cell r="AB47">
            <v>158036</v>
          </cell>
          <cell r="AC47">
            <v>9947786474.2899876</v>
          </cell>
          <cell r="AD47">
            <v>2626221</v>
          </cell>
          <cell r="AE47">
            <v>22993915494.978001</v>
          </cell>
          <cell r="AF47">
            <v>163529</v>
          </cell>
          <cell r="AG47">
            <v>11600300969.610003</v>
          </cell>
          <cell r="AH47">
            <v>2558553</v>
          </cell>
          <cell r="AI47">
            <v>22929653419.237999</v>
          </cell>
          <cell r="AJ47">
            <v>5.8973321077062379E-3</v>
          </cell>
          <cell r="AK47">
            <v>12</v>
          </cell>
          <cell r="AL47">
            <v>76</v>
          </cell>
          <cell r="AM47">
            <v>-5618.9690698152699</v>
          </cell>
          <cell r="AN47">
            <v>-7.8853779982053854E-2</v>
          </cell>
          <cell r="AO47">
            <v>-8</v>
          </cell>
          <cell r="AP47">
            <v>46</v>
          </cell>
          <cell r="AQ47">
            <v>9.9975139220365952E-2</v>
          </cell>
          <cell r="AR47">
            <v>-4.108064329044657E-2</v>
          </cell>
          <cell r="AS47">
            <v>-5</v>
          </cell>
          <cell r="AT47">
            <v>48</v>
          </cell>
          <cell r="AU47">
            <v>1.0811605899932497</v>
          </cell>
          <cell r="AV47">
            <v>-0.13323396154807643</v>
          </cell>
          <cell r="AW47">
            <v>-13</v>
          </cell>
          <cell r="AX47">
            <v>28</v>
          </cell>
          <cell r="AY47">
            <v>-0.47222420596382919</v>
          </cell>
          <cell r="AZ47">
            <v>-30.802062364263815</v>
          </cell>
          <cell r="BA47">
            <v>4</v>
          </cell>
          <cell r="BB47">
            <v>-2.1456305467057037E-2</v>
          </cell>
          <cell r="BC47">
            <v>2.1456305467057037E-2</v>
          </cell>
          <cell r="BD47">
            <v>-24.271847266471482</v>
          </cell>
          <cell r="BE47">
            <v>67</v>
          </cell>
          <cell r="BF47">
            <v>269</v>
          </cell>
          <cell r="BH47" t="str">
            <v>Центральный федеральный округ</v>
          </cell>
          <cell r="BI47">
            <v>62946.331685755067</v>
          </cell>
          <cell r="BJ47">
            <v>70937.270879232441</v>
          </cell>
          <cell r="BK47" t="str">
            <v>*</v>
          </cell>
        </row>
        <row r="48">
          <cell r="A48" t="str">
            <v>Московская</v>
          </cell>
          <cell r="J48">
            <v>98078</v>
          </cell>
          <cell r="K48">
            <v>6725017753.5700045</v>
          </cell>
          <cell r="L48">
            <v>1771772</v>
          </cell>
          <cell r="M48">
            <v>12976105631.720007</v>
          </cell>
          <cell r="N48">
            <v>7323.801048735394</v>
          </cell>
          <cell r="O48">
            <v>68568.055563633068</v>
          </cell>
          <cell r="P48">
            <v>5.5355881005005159E-2</v>
          </cell>
          <cell r="Q48">
            <v>0.51826163753867271</v>
          </cell>
          <cell r="R48">
            <v>2971814</v>
          </cell>
          <cell r="S48">
            <v>0.79492278677826633</v>
          </cell>
          <cell r="T48">
            <v>3266583582.8544016</v>
          </cell>
          <cell r="U48">
            <v>77932.3</v>
          </cell>
          <cell r="V48">
            <v>4508923158.2799997</v>
          </cell>
          <cell r="W48">
            <v>3842</v>
          </cell>
          <cell r="X48">
            <v>189661584.45999998</v>
          </cell>
          <cell r="Y48">
            <v>236261617.25999999</v>
          </cell>
          <cell r="Z48">
            <v>116366011.91999999</v>
          </cell>
          <cell r="AA48">
            <v>119895605.34</v>
          </cell>
          <cell r="AB48">
            <v>113158</v>
          </cell>
          <cell r="AC48">
            <v>7357988034.4299974</v>
          </cell>
          <cell r="AD48">
            <v>1923079</v>
          </cell>
          <cell r="AE48">
            <v>13503378783.009991</v>
          </cell>
          <cell r="AF48">
            <v>117081</v>
          </cell>
          <cell r="AG48">
            <v>9011738884.7899971</v>
          </cell>
          <cell r="AH48">
            <v>1794222</v>
          </cell>
          <cell r="AI48">
            <v>12849779814.983994</v>
          </cell>
          <cell r="AJ48">
            <v>4.4515513957075897E-3</v>
          </cell>
          <cell r="AK48">
            <v>9</v>
          </cell>
          <cell r="AL48">
            <v>73</v>
          </cell>
          <cell r="AM48">
            <v>-2690.0258003050694</v>
          </cell>
          <cell r="AN48">
            <v>-3.77504663164622E-2</v>
          </cell>
          <cell r="AO48">
            <v>-4</v>
          </cell>
          <cell r="AP48">
            <v>49</v>
          </cell>
          <cell r="AQ48">
            <v>4.9299199433354333E-2</v>
          </cell>
          <cell r="AR48">
            <v>-9.1756583077458181E-2</v>
          </cell>
          <cell r="AS48">
            <v>-11</v>
          </cell>
          <cell r="AT48">
            <v>22</v>
          </cell>
          <cell r="AU48">
            <v>1.2457009569580395</v>
          </cell>
          <cell r="AV48">
            <v>3.1306405416713368E-2</v>
          </cell>
          <cell r="AW48">
            <v>3</v>
          </cell>
          <cell r="AX48">
            <v>43</v>
          </cell>
          <cell r="AY48">
            <v>-0.32693293826146397</v>
          </cell>
          <cell r="AZ48">
            <v>-21.325058364401102</v>
          </cell>
          <cell r="BA48">
            <v>14</v>
          </cell>
          <cell r="BB48">
            <v>-7.8679555026080567E-2</v>
          </cell>
          <cell r="BC48">
            <v>7.8679555026080567E-2</v>
          </cell>
          <cell r="BD48">
            <v>4.3397775130402794</v>
          </cell>
          <cell r="BE48">
            <v>84</v>
          </cell>
          <cell r="BF48">
            <v>285</v>
          </cell>
          <cell r="BH48" t="str">
            <v>Центральный федеральный округ</v>
          </cell>
          <cell r="BI48">
            <v>65024.019816804801</v>
          </cell>
          <cell r="BJ48">
            <v>76970.12226398816</v>
          </cell>
        </row>
        <row r="49">
          <cell r="A49" t="str">
            <v>Мурманская</v>
          </cell>
          <cell r="J49">
            <v>7239</v>
          </cell>
          <cell r="K49">
            <v>569593787.98999953</v>
          </cell>
          <cell r="L49">
            <v>131489</v>
          </cell>
          <cell r="M49">
            <v>992429820.98999953</v>
          </cell>
          <cell r="N49">
            <v>7547.6261967921237</v>
          </cell>
          <cell r="O49">
            <v>78684.043098494207</v>
          </cell>
          <cell r="P49">
            <v>5.5054034938283813E-2</v>
          </cell>
          <cell r="Q49">
            <v>0.57393860597800317</v>
          </cell>
          <cell r="R49">
            <v>262517</v>
          </cell>
          <cell r="S49">
            <v>0.66783738449954355</v>
          </cell>
          <cell r="T49">
            <v>194577174.1723001</v>
          </cell>
          <cell r="U49">
            <v>7384.9</v>
          </cell>
          <cell r="V49">
            <v>456634287.33999991</v>
          </cell>
          <cell r="W49">
            <v>1829</v>
          </cell>
          <cell r="X49">
            <v>75832105.050000012</v>
          </cell>
          <cell r="Y49">
            <v>92753268.909999996</v>
          </cell>
          <cell r="Z49">
            <v>56459767.525156327</v>
          </cell>
          <cell r="AA49">
            <v>36293501.384843677</v>
          </cell>
          <cell r="AB49">
            <v>8299</v>
          </cell>
          <cell r="AC49">
            <v>783484611.46999979</v>
          </cell>
          <cell r="AD49">
            <v>112780</v>
          </cell>
          <cell r="AE49">
            <v>888255789.94000018</v>
          </cell>
          <cell r="AF49">
            <v>8963</v>
          </cell>
          <cell r="AG49">
            <v>880939946.78999984</v>
          </cell>
          <cell r="AH49">
            <v>124482</v>
          </cell>
          <cell r="AI49">
            <v>961913837.5079993</v>
          </cell>
          <cell r="AJ49">
            <v>4.1497053289862446E-3</v>
          </cell>
          <cell r="AK49">
            <v>8</v>
          </cell>
          <cell r="AL49">
            <v>70</v>
          </cell>
          <cell r="AM49">
            <v>7425.9617345560691</v>
          </cell>
          <cell r="AN49">
            <v>0.1042122043200865</v>
          </cell>
          <cell r="AO49">
            <v>10</v>
          </cell>
          <cell r="AP49">
            <v>67</v>
          </cell>
          <cell r="AQ49">
            <v>0.24766753781364678</v>
          </cell>
          <cell r="AR49">
            <v>0.10661175530283426</v>
          </cell>
          <cell r="AS49">
            <v>13</v>
          </cell>
          <cell r="AT49">
            <v>75</v>
          </cell>
          <cell r="AU49">
            <v>1.2231398409531555</v>
          </cell>
          <cell r="AV49">
            <v>8.7452894118293933E-3</v>
          </cell>
          <cell r="AW49">
            <v>1</v>
          </cell>
          <cell r="AX49">
            <v>42</v>
          </cell>
          <cell r="AY49">
            <v>-0.25462518704155435</v>
          </cell>
          <cell r="AZ49">
            <v>-16.60859564527923</v>
          </cell>
          <cell r="BA49">
            <v>26</v>
          </cell>
          <cell r="BB49">
            <v>0.16588934208192943</v>
          </cell>
          <cell r="BC49">
            <v>-0.16588934208192943</v>
          </cell>
          <cell r="BD49">
            <v>-117.94467104096471</v>
          </cell>
          <cell r="BE49">
            <v>11</v>
          </cell>
          <cell r="BF49">
            <v>291</v>
          </cell>
          <cell r="BH49" t="str">
            <v>Северо-Западный федеральный округ</v>
          </cell>
          <cell r="BI49">
            <v>94407.110672370138</v>
          </cell>
          <cell r="BJ49">
            <v>98286.282136561407</v>
          </cell>
        </row>
        <row r="50">
          <cell r="A50" t="str">
            <v>Ненецкий</v>
          </cell>
          <cell r="J50">
            <v>277</v>
          </cell>
          <cell r="K50">
            <v>10890205.250000002</v>
          </cell>
          <cell r="L50">
            <v>7542</v>
          </cell>
          <cell r="M50">
            <v>33293262.71000002</v>
          </cell>
          <cell r="N50">
            <v>4414.3811601697189</v>
          </cell>
          <cell r="O50">
            <v>39314.820397111922</v>
          </cell>
          <cell r="P50">
            <v>3.6727658446035531E-2</v>
          </cell>
          <cell r="Q50">
            <v>0.3270993697691576</v>
          </cell>
          <cell r="R50">
            <v>15293</v>
          </cell>
          <cell r="S50">
            <v>0.65755574445824883</v>
          </cell>
          <cell r="T50">
            <v>14745607.036700012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332</v>
          </cell>
          <cell r="AC50">
            <v>15488318.939999999</v>
          </cell>
          <cell r="AD50">
            <v>7595</v>
          </cell>
          <cell r="AE50">
            <v>36428054.050000012</v>
          </cell>
          <cell r="AF50">
            <v>279</v>
          </cell>
          <cell r="AG50">
            <v>17027783.48</v>
          </cell>
          <cell r="AH50">
            <v>7456</v>
          </cell>
          <cell r="AI50">
            <v>34126116.68999999</v>
          </cell>
          <cell r="AJ50">
            <v>-1.4176671163262038E-2</v>
          </cell>
          <cell r="AK50">
            <v>-28</v>
          </cell>
          <cell r="AL50">
            <v>9</v>
          </cell>
          <cell r="AM50">
            <v>-31943.260966826216</v>
          </cell>
          <cell r="AN50">
            <v>-0.44827562509972196</v>
          </cell>
          <cell r="AO50">
            <v>-45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62</v>
          </cell>
          <cell r="AU50">
            <v>0</v>
          </cell>
          <cell r="AV50">
            <v>0</v>
          </cell>
          <cell r="AW50">
            <v>0</v>
          </cell>
          <cell r="AX50">
            <v>41</v>
          </cell>
          <cell r="AY50">
            <v>-0.57519562367641863</v>
          </cell>
          <cell r="AZ50">
            <v>-37.518643153777141</v>
          </cell>
          <cell r="BA50">
            <v>2</v>
          </cell>
          <cell r="BB50">
            <v>-6.9782751810401576E-3</v>
          </cell>
          <cell r="BC50">
            <v>6.9782751810401576E-3</v>
          </cell>
          <cell r="BD50">
            <v>-31.510862409479923</v>
          </cell>
          <cell r="BE50">
            <v>55</v>
          </cell>
          <cell r="BF50">
            <v>170</v>
          </cell>
          <cell r="BH50" t="str">
            <v>Северо-Западный федеральный округ</v>
          </cell>
          <cell r="BI50">
            <v>46651.563072289158</v>
          </cell>
          <cell r="BJ50">
            <v>61031.482007168459</v>
          </cell>
        </row>
        <row r="51">
          <cell r="A51" t="str">
            <v>Нижегородская</v>
          </cell>
          <cell r="J51">
            <v>39746</v>
          </cell>
          <cell r="K51">
            <v>3015716682.2700024</v>
          </cell>
          <cell r="L51">
            <v>717206</v>
          </cell>
          <cell r="M51">
            <v>4329565710.1900034</v>
          </cell>
          <cell r="N51">
            <v>6036.7115029573142</v>
          </cell>
          <cell r="O51">
            <v>75874.721538519661</v>
          </cell>
          <cell r="P51">
            <v>5.5417829744871069E-2</v>
          </cell>
          <cell r="Q51">
            <v>0.69654022692674578</v>
          </cell>
          <cell r="R51">
            <v>1223068</v>
          </cell>
          <cell r="S51">
            <v>0.78186549453232912</v>
          </cell>
          <cell r="T51">
            <v>318048914.57630014</v>
          </cell>
          <cell r="U51">
            <v>39165.5</v>
          </cell>
          <cell r="V51">
            <v>2447388040.3000002</v>
          </cell>
          <cell r="W51">
            <v>8267</v>
          </cell>
          <cell r="X51">
            <v>358382241.93000007</v>
          </cell>
          <cell r="Y51">
            <v>319903457.21999997</v>
          </cell>
          <cell r="Z51">
            <v>206763707.85999998</v>
          </cell>
          <cell r="AA51">
            <v>113139749.35999995</v>
          </cell>
          <cell r="AB51">
            <v>43156</v>
          </cell>
          <cell r="AC51">
            <v>3775025090.7400002</v>
          </cell>
          <cell r="AD51">
            <v>622818</v>
          </cell>
          <cell r="AE51">
            <v>3964841349.5500011</v>
          </cell>
          <cell r="AF51">
            <v>51544</v>
          </cell>
          <cell r="AG51">
            <v>5908613862.5899992</v>
          </cell>
          <cell r="AH51">
            <v>660378</v>
          </cell>
          <cell r="AI51">
            <v>4081058958.3052044</v>
          </cell>
          <cell r="AJ51">
            <v>4.5135001355735005E-3</v>
          </cell>
          <cell r="AK51">
            <v>9</v>
          </cell>
          <cell r="AL51">
            <v>73</v>
          </cell>
          <cell r="AM51">
            <v>4616.6401745815238</v>
          </cell>
          <cell r="AN51">
            <v>6.4787601437131664E-2</v>
          </cell>
          <cell r="AO51">
            <v>6</v>
          </cell>
          <cell r="AP51">
            <v>65</v>
          </cell>
          <cell r="AQ51">
            <v>0.21107862787402179</v>
          </cell>
          <cell r="AR51">
            <v>7.0022845363209268E-2</v>
          </cell>
          <cell r="AS51">
            <v>9</v>
          </cell>
          <cell r="AT51">
            <v>73</v>
          </cell>
          <cell r="AU51">
            <v>0.89263199955784678</v>
          </cell>
          <cell r="AV51">
            <v>-0.32176255198347936</v>
          </cell>
          <cell r="AW51">
            <v>-32</v>
          </cell>
          <cell r="AX51">
            <v>11</v>
          </cell>
          <cell r="AY51">
            <v>-9.540230269253791E-2</v>
          </cell>
          <cell r="AZ51">
            <v>-6.2228654103661363</v>
          </cell>
          <cell r="BA51">
            <v>52</v>
          </cell>
          <cell r="BB51">
            <v>0.15154989097938723</v>
          </cell>
          <cell r="BC51">
            <v>-0.15154989097938723</v>
          </cell>
          <cell r="BD51">
            <v>-110.77494548969362</v>
          </cell>
          <cell r="BE51">
            <v>13</v>
          </cell>
          <cell r="BF51">
            <v>287</v>
          </cell>
          <cell r="BH51" t="str">
            <v>Приволжский федеральный округ</v>
          </cell>
          <cell r="BI51">
            <v>87473.933884975442</v>
          </cell>
          <cell r="BJ51">
            <v>114632.42787889957</v>
          </cell>
          <cell r="BK51" t="str">
            <v>*</v>
          </cell>
        </row>
        <row r="52">
          <cell r="A52" t="str">
            <v>Новгородская</v>
          </cell>
          <cell r="J52">
            <v>5567</v>
          </cell>
          <cell r="K52">
            <v>294020678.39999998</v>
          </cell>
          <cell r="L52">
            <v>125949</v>
          </cell>
          <cell r="M52">
            <v>557278183.35000038</v>
          </cell>
          <cell r="N52">
            <v>4424.6336481432991</v>
          </cell>
          <cell r="O52">
            <v>52814.923369858087</v>
          </cell>
          <cell r="P52">
            <v>4.420043033291253E-2</v>
          </cell>
          <cell r="Q52">
            <v>0.5276012720120058</v>
          </cell>
          <cell r="R52">
            <v>242090</v>
          </cell>
          <cell r="S52">
            <v>0.69367590565492177</v>
          </cell>
          <cell r="T52">
            <v>135083522.77950031</v>
          </cell>
          <cell r="U52">
            <v>5668.6</v>
          </cell>
          <cell r="V52">
            <v>279605613.93000007</v>
          </cell>
          <cell r="W52">
            <v>197</v>
          </cell>
          <cell r="X52">
            <v>9311035.4699999988</v>
          </cell>
          <cell r="Y52">
            <v>9176125.4600000009</v>
          </cell>
          <cell r="Z52">
            <v>6885926.54</v>
          </cell>
          <cell r="AA52">
            <v>2290198.92</v>
          </cell>
          <cell r="AB52">
            <v>6442</v>
          </cell>
          <cell r="AC52">
            <v>329197365.23000002</v>
          </cell>
          <cell r="AD52">
            <v>132853</v>
          </cell>
          <cell r="AE52">
            <v>617453371.08000004</v>
          </cell>
          <cell r="AF52">
            <v>6382</v>
          </cell>
          <cell r="AG52">
            <v>361746984.37999988</v>
          </cell>
          <cell r="AH52">
            <v>122441</v>
          </cell>
          <cell r="AI52">
            <v>553837906.24999988</v>
          </cell>
          <cell r="AJ52">
            <v>-6.7038992763850391E-3</v>
          </cell>
          <cell r="AK52">
            <v>-13</v>
          </cell>
          <cell r="AL52">
            <v>29</v>
          </cell>
          <cell r="AM52">
            <v>-18443.157994080051</v>
          </cell>
          <cell r="AN52">
            <v>-0.25882198399203116</v>
          </cell>
          <cell r="AO52">
            <v>-26</v>
          </cell>
          <cell r="AP52">
            <v>9</v>
          </cell>
          <cell r="AQ52">
            <v>3.4752849027978684E-2</v>
          </cell>
          <cell r="AR52">
            <v>-0.10630293348283384</v>
          </cell>
          <cell r="AS52">
            <v>-13</v>
          </cell>
          <cell r="AT52">
            <v>11</v>
          </cell>
          <cell r="AU52">
            <v>0.98551074040747932</v>
          </cell>
          <cell r="AV52">
            <v>-0.22888381113384682</v>
          </cell>
          <cell r="AW52">
            <v>-23</v>
          </cell>
          <cell r="AX52">
            <v>16</v>
          </cell>
          <cell r="AY52">
            <v>-0.31480354284155088</v>
          </cell>
          <cell r="AZ52">
            <v>-20.533886735656605</v>
          </cell>
          <cell r="BA52">
            <v>15</v>
          </cell>
          <cell r="BB52">
            <v>-5.1967211880800585E-2</v>
          </cell>
          <cell r="BC52">
            <v>5.1967211880800585E-2</v>
          </cell>
          <cell r="BD52">
            <v>-9.0163940595997101</v>
          </cell>
          <cell r="BE52">
            <v>77</v>
          </cell>
          <cell r="BF52">
            <v>157</v>
          </cell>
          <cell r="BH52" t="str">
            <v>Северо-Западный федеральный округ</v>
          </cell>
          <cell r="BI52">
            <v>51101.733193107735</v>
          </cell>
          <cell r="BJ52">
            <v>56682.385518646173</v>
          </cell>
        </row>
        <row r="53">
          <cell r="A53" t="str">
            <v>Новосибирская</v>
          </cell>
          <cell r="J53">
            <v>34134</v>
          </cell>
          <cell r="K53">
            <v>2485373452.6299977</v>
          </cell>
          <cell r="L53">
            <v>563742</v>
          </cell>
          <cell r="M53">
            <v>3229445320.4300013</v>
          </cell>
          <cell r="N53">
            <v>5728.5874042203723</v>
          </cell>
          <cell r="O53">
            <v>72812.253255698059</v>
          </cell>
          <cell r="P53">
            <v>6.0548974530902432E-2</v>
          </cell>
          <cell r="Q53">
            <v>0.76959762622612538</v>
          </cell>
          <cell r="R53">
            <v>1080169</v>
          </cell>
          <cell r="S53">
            <v>0.69586888718339446</v>
          </cell>
          <cell r="T53">
            <v>1299444.1011033058</v>
          </cell>
          <cell r="U53">
            <v>37832</v>
          </cell>
          <cell r="V53">
            <v>2463946170.1399999</v>
          </cell>
          <cell r="W53">
            <v>2176</v>
          </cell>
          <cell r="X53">
            <v>104405883.26999998</v>
          </cell>
          <cell r="Y53">
            <v>163552717.6270802</v>
          </cell>
          <cell r="Z53">
            <v>113228149.95708022</v>
          </cell>
          <cell r="AA53">
            <v>50324567.670000002</v>
          </cell>
          <cell r="AB53">
            <v>32381</v>
          </cell>
          <cell r="AC53">
            <v>1988924659.799999</v>
          </cell>
          <cell r="AD53">
            <v>606264</v>
          </cell>
          <cell r="AE53">
            <v>3289420809.9999976</v>
          </cell>
          <cell r="AF53">
            <v>44049</v>
          </cell>
          <cell r="AG53">
            <v>3222603136.6900001</v>
          </cell>
          <cell r="AH53">
            <v>578982</v>
          </cell>
          <cell r="AI53">
            <v>3235089462.0199986</v>
          </cell>
          <cell r="AJ53">
            <v>9.6446449216048627E-3</v>
          </cell>
          <cell r="AK53">
            <v>19</v>
          </cell>
          <cell r="AL53">
            <v>82</v>
          </cell>
          <cell r="AM53">
            <v>1554.171891759921</v>
          </cell>
          <cell r="AN53">
            <v>2.1810465030938187E-2</v>
          </cell>
          <cell r="AO53">
            <v>2</v>
          </cell>
          <cell r="AP53">
            <v>60</v>
          </cell>
          <cell r="AQ53">
            <v>5.7517445548741809E-2</v>
          </cell>
          <cell r="AR53">
            <v>-8.3538336962070719E-2</v>
          </cell>
          <cell r="AS53">
            <v>-10</v>
          </cell>
          <cell r="AT53">
            <v>28</v>
          </cell>
          <cell r="AU53">
            <v>1.5665086344236263</v>
          </cell>
          <cell r="AV53">
            <v>0.35211408288230017</v>
          </cell>
          <cell r="AW53">
            <v>35</v>
          </cell>
          <cell r="AX53">
            <v>73</v>
          </cell>
          <cell r="AY53">
            <v>-5.225633426944043E-4</v>
          </cell>
          <cell r="AZ53">
            <v>-3.4085564584938083E-2</v>
          </cell>
          <cell r="BA53">
            <v>66</v>
          </cell>
          <cell r="BB53">
            <v>-7.0137761767150947E-2</v>
          </cell>
          <cell r="BC53">
            <v>7.0137761767150947E-2</v>
          </cell>
          <cell r="BD53">
            <v>6.8880883575470064E-2</v>
          </cell>
          <cell r="BE53">
            <v>81</v>
          </cell>
          <cell r="BF53">
            <v>390</v>
          </cell>
          <cell r="BH53" t="str">
            <v>Сибирский федеральный округ</v>
          </cell>
          <cell r="BI53">
            <v>61422.582990024981</v>
          </cell>
          <cell r="BJ53">
            <v>73159.50729165248</v>
          </cell>
          <cell r="BK53" t="str">
            <v>*</v>
          </cell>
        </row>
        <row r="54">
          <cell r="A54" t="str">
            <v>Омская</v>
          </cell>
          <cell r="J54">
            <v>18884</v>
          </cell>
          <cell r="K54">
            <v>1024036062.6000001</v>
          </cell>
          <cell r="L54">
            <v>359235</v>
          </cell>
          <cell r="M54">
            <v>1921646025.4499998</v>
          </cell>
          <cell r="N54">
            <v>5349.2728310159082</v>
          </cell>
          <cell r="O54">
            <v>54227.709309468344</v>
          </cell>
          <cell r="P54">
            <v>5.2567260985148995E-2</v>
          </cell>
          <cell r="Q54">
            <v>0.53289526220636674</v>
          </cell>
          <cell r="R54">
            <v>652485</v>
          </cell>
          <cell r="S54">
            <v>0.73408584105381736</v>
          </cell>
          <cell r="T54">
            <v>455631376.99649978</v>
          </cell>
          <cell r="U54">
            <v>20011</v>
          </cell>
          <cell r="V54">
            <v>1013298508.0600002</v>
          </cell>
          <cell r="W54">
            <v>612</v>
          </cell>
          <cell r="X54">
            <v>21169253.710000001</v>
          </cell>
          <cell r="Y54">
            <v>35574033.829999998</v>
          </cell>
          <cell r="Z54">
            <v>26419004.359999999</v>
          </cell>
          <cell r="AA54">
            <v>9155029.4700000007</v>
          </cell>
          <cell r="AB54">
            <v>19902</v>
          </cell>
          <cell r="AC54">
            <v>1016084266.7900002</v>
          </cell>
          <cell r="AD54">
            <v>361871</v>
          </cell>
          <cell r="AE54">
            <v>1989182308.0600007</v>
          </cell>
          <cell r="AF54">
            <v>23176</v>
          </cell>
          <cell r="AG54">
            <v>1244597935.2200007</v>
          </cell>
          <cell r="AH54">
            <v>358743</v>
          </cell>
          <cell r="AI54">
            <v>1933612257.0699995</v>
          </cell>
          <cell r="AJ54">
            <v>1.6629313758514258E-3</v>
          </cell>
          <cell r="AK54">
            <v>3</v>
          </cell>
          <cell r="AL54">
            <v>59</v>
          </cell>
          <cell r="AM54">
            <v>-17030.372054469794</v>
          </cell>
          <cell r="AN54">
            <v>-0.23899565815546112</v>
          </cell>
          <cell r="AO54">
            <v>-24</v>
          </cell>
          <cell r="AP54">
            <v>11</v>
          </cell>
          <cell r="AQ54">
            <v>3.0583179251411723E-2</v>
          </cell>
          <cell r="AR54">
            <v>-0.1104726032594008</v>
          </cell>
          <cell r="AS54">
            <v>-14</v>
          </cell>
          <cell r="AT54">
            <v>7</v>
          </cell>
          <cell r="AU54">
            <v>1.6804576258252988</v>
          </cell>
          <cell r="AV54">
            <v>0.46606307428397264</v>
          </cell>
          <cell r="AW54">
            <v>47</v>
          </cell>
          <cell r="AX54">
            <v>79</v>
          </cell>
          <cell r="AY54">
            <v>-0.30792823090082244</v>
          </cell>
          <cell r="AZ54">
            <v>-20.085426482036517</v>
          </cell>
          <cell r="BA54">
            <v>16</v>
          </cell>
          <cell r="BB54">
            <v>-7.2843637649880758E-3</v>
          </cell>
          <cell r="BC54">
            <v>7.2843637649880758E-3</v>
          </cell>
          <cell r="BD54">
            <v>-31.357818117505964</v>
          </cell>
          <cell r="BE54">
            <v>56</v>
          </cell>
          <cell r="BF54">
            <v>228</v>
          </cell>
          <cell r="BH54" t="str">
            <v>Сибирский федеральный округ</v>
          </cell>
          <cell r="BI54">
            <v>51054.379800522569</v>
          </cell>
          <cell r="BJ54">
            <v>53702.016535208866</v>
          </cell>
          <cell r="BK54" t="str">
            <v>*</v>
          </cell>
        </row>
        <row r="55">
          <cell r="A55" t="str">
            <v>Оренбургская</v>
          </cell>
          <cell r="J55">
            <v>14370</v>
          </cell>
          <cell r="K55">
            <v>1066621021.3799994</v>
          </cell>
          <cell r="L55">
            <v>376896</v>
          </cell>
          <cell r="M55">
            <v>1836247989.4599991</v>
          </cell>
          <cell r="N55">
            <v>4872.0283299902339</v>
          </cell>
          <cell r="O55">
            <v>74225.540805845463</v>
          </cell>
          <cell r="P55">
            <v>3.8127228731533368E-2</v>
          </cell>
          <cell r="Q55">
            <v>0.58086981034281193</v>
          </cell>
          <cell r="R55">
            <v>893659</v>
          </cell>
          <cell r="S55">
            <v>0.56232634595522457</v>
          </cell>
          <cell r="T55">
            <v>347289930.50419998</v>
          </cell>
          <cell r="U55">
            <v>15393</v>
          </cell>
          <cell r="V55">
            <v>912434549.97000015</v>
          </cell>
          <cell r="W55">
            <v>2750</v>
          </cell>
          <cell r="X55">
            <v>129374645.06</v>
          </cell>
          <cell r="Y55">
            <v>169803197.08000001</v>
          </cell>
          <cell r="Z55">
            <v>127476959.92000002</v>
          </cell>
          <cell r="AA55">
            <v>42326237.159999996</v>
          </cell>
          <cell r="AB55">
            <v>20392</v>
          </cell>
          <cell r="AC55">
            <v>1431074472.3900001</v>
          </cell>
          <cell r="AD55">
            <v>368089</v>
          </cell>
          <cell r="AE55">
            <v>1898668734.4899986</v>
          </cell>
          <cell r="AF55">
            <v>23000</v>
          </cell>
          <cell r="AG55">
            <v>2103971294.4099998</v>
          </cell>
          <cell r="AH55">
            <v>371080</v>
          </cell>
          <cell r="AI55">
            <v>1856483784.1369989</v>
          </cell>
          <cell r="AJ55">
            <v>-1.2777100877764201E-2</v>
          </cell>
          <cell r="AK55">
            <v>-25</v>
          </cell>
          <cell r="AL55">
            <v>11</v>
          </cell>
          <cell r="AM55">
            <v>2967.4594419073255</v>
          </cell>
          <cell r="AN55">
            <v>4.1643830216976339E-2</v>
          </cell>
          <cell r="AO55">
            <v>4</v>
          </cell>
          <cell r="AP55">
            <v>63</v>
          </cell>
          <cell r="AQ55">
            <v>0.1786526343142987</v>
          </cell>
          <cell r="AR55">
            <v>3.7596851803486181E-2</v>
          </cell>
          <cell r="AS55">
            <v>5</v>
          </cell>
          <cell r="AT55">
            <v>70</v>
          </cell>
          <cell r="AU55">
            <v>1.3124920806642637</v>
          </cell>
          <cell r="AV55">
            <v>9.8097529122937566E-2</v>
          </cell>
          <cell r="AW55">
            <v>10</v>
          </cell>
          <cell r="AX55">
            <v>49</v>
          </cell>
          <cell r="AY55">
            <v>-0.24562362293141315</v>
          </cell>
          <cell r="AZ55">
            <v>-16.021445017262238</v>
          </cell>
          <cell r="BA55">
            <v>28</v>
          </cell>
          <cell r="BB55">
            <v>2.3926278698901623E-2</v>
          </cell>
          <cell r="BC55">
            <v>-2.3926278698901623E-2</v>
          </cell>
          <cell r="BD55">
            <v>-46.963139349450813</v>
          </cell>
          <cell r="BE55">
            <v>33</v>
          </cell>
          <cell r="BF55">
            <v>254</v>
          </cell>
          <cell r="BH55" t="str">
            <v>Приволжский федеральный округ</v>
          </cell>
          <cell r="BI55">
            <v>70178.23030551197</v>
          </cell>
          <cell r="BJ55">
            <v>91477.012800434779</v>
          </cell>
        </row>
        <row r="56">
          <cell r="A56" t="str">
            <v>Орловская</v>
          </cell>
          <cell r="J56">
            <v>6948</v>
          </cell>
          <cell r="K56">
            <v>418372765.43999994</v>
          </cell>
          <cell r="L56">
            <v>175718</v>
          </cell>
          <cell r="M56">
            <v>701180583.63999975</v>
          </cell>
          <cell r="N56">
            <v>3990.3742567067675</v>
          </cell>
          <cell r="O56">
            <v>60214.848221070803</v>
          </cell>
          <cell r="P56">
            <v>3.9540627596489832E-2</v>
          </cell>
          <cell r="Q56">
            <v>0.59666906814236742</v>
          </cell>
          <cell r="R56">
            <v>317015</v>
          </cell>
          <cell r="S56">
            <v>0.73905230562171087</v>
          </cell>
          <cell r="T56">
            <v>121536283.96279991</v>
          </cell>
          <cell r="U56">
            <v>7323.5999999999995</v>
          </cell>
          <cell r="V56">
            <v>375063310.91999996</v>
          </cell>
          <cell r="W56">
            <v>637</v>
          </cell>
          <cell r="X56">
            <v>18275477.800000001</v>
          </cell>
          <cell r="Y56">
            <v>15699343.25</v>
          </cell>
          <cell r="Z56">
            <v>6427135.9199999999</v>
          </cell>
          <cell r="AA56">
            <v>9272207.3300000001</v>
          </cell>
          <cell r="AB56">
            <v>8496</v>
          </cell>
          <cell r="AC56">
            <v>438584719.28999972</v>
          </cell>
          <cell r="AD56">
            <v>168321</v>
          </cell>
          <cell r="AE56">
            <v>701391515.50000024</v>
          </cell>
          <cell r="AF56">
            <v>8528</v>
          </cell>
          <cell r="AG56">
            <v>529883015.29000008</v>
          </cell>
          <cell r="AH56">
            <v>169554</v>
          </cell>
          <cell r="AI56">
            <v>676475729.00999987</v>
          </cell>
          <cell r="AJ56">
            <v>-1.1363702012807737E-2</v>
          </cell>
          <cell r="AK56">
            <v>-22</v>
          </cell>
          <cell r="AL56">
            <v>14</v>
          </cell>
          <cell r="AM56">
            <v>-11043.233142867335</v>
          </cell>
          <cell r="AN56">
            <v>-0.15497516817027338</v>
          </cell>
          <cell r="AO56">
            <v>-15</v>
          </cell>
          <cell r="AP56">
            <v>29</v>
          </cell>
          <cell r="AQ56">
            <v>8.6979081326123767E-2</v>
          </cell>
          <cell r="AR56">
            <v>-5.4076701184688755E-2</v>
          </cell>
          <cell r="AS56">
            <v>-7</v>
          </cell>
          <cell r="AT56">
            <v>39</v>
          </cell>
          <cell r="AU56">
            <v>0.85903873057699209</v>
          </cell>
          <cell r="AV56">
            <v>-0.35535582096433405</v>
          </cell>
          <cell r="AW56">
            <v>-36</v>
          </cell>
          <cell r="AX56">
            <v>9</v>
          </cell>
          <cell r="AY56">
            <v>-0.2251051063086138</v>
          </cell>
          <cell r="AZ56">
            <v>-14.683070955416582</v>
          </cell>
          <cell r="BA56">
            <v>34</v>
          </cell>
          <cell r="BB56">
            <v>4.3945794048276803E-2</v>
          </cell>
          <cell r="BC56">
            <v>-4.3945794048276803E-2</v>
          </cell>
          <cell r="BD56">
            <v>-56.972897024138405</v>
          </cell>
          <cell r="BE56">
            <v>29</v>
          </cell>
          <cell r="BF56">
            <v>154</v>
          </cell>
          <cell r="BH56" t="str">
            <v>Центральный федеральный округ</v>
          </cell>
          <cell r="BI56">
            <v>51622.495208333297</v>
          </cell>
          <cell r="BJ56">
            <v>62134.499916744848</v>
          </cell>
        </row>
        <row r="57">
          <cell r="A57" t="str">
            <v>Пензенская</v>
          </cell>
          <cell r="J57">
            <v>14569</v>
          </cell>
          <cell r="K57">
            <v>840664178.06000018</v>
          </cell>
          <cell r="L57">
            <v>265478</v>
          </cell>
          <cell r="M57">
            <v>1134522405.8900008</v>
          </cell>
          <cell r="N57">
            <v>4273.508184821344</v>
          </cell>
          <cell r="O57">
            <v>57702.256713569921</v>
          </cell>
          <cell r="P57">
            <v>5.4878370335771705E-2</v>
          </cell>
          <cell r="Q57">
            <v>0.74098508208881331</v>
          </cell>
          <cell r="R57">
            <v>470180</v>
          </cell>
          <cell r="S57">
            <v>0.75284075602251621</v>
          </cell>
          <cell r="T57">
            <v>32918074.475300431</v>
          </cell>
          <cell r="U57">
            <v>14500</v>
          </cell>
          <cell r="V57">
            <v>750391757.13999987</v>
          </cell>
          <cell r="W57">
            <v>2279</v>
          </cell>
          <cell r="X57">
            <v>52481789.32</v>
          </cell>
          <cell r="Y57">
            <v>74552174.999999985</v>
          </cell>
          <cell r="Z57">
            <v>53051626.529999994</v>
          </cell>
          <cell r="AA57">
            <v>21500548.469999999</v>
          </cell>
          <cell r="AB57">
            <v>14864</v>
          </cell>
          <cell r="AC57">
            <v>851086512.66000032</v>
          </cell>
          <cell r="AD57">
            <v>259816</v>
          </cell>
          <cell r="AE57">
            <v>1165075367.2499995</v>
          </cell>
          <cell r="AF57">
            <v>16713</v>
          </cell>
          <cell r="AG57">
            <v>1064226291.6499993</v>
          </cell>
          <cell r="AH57">
            <v>260113</v>
          </cell>
          <cell r="AI57">
            <v>1139805670.5599992</v>
          </cell>
          <cell r="AJ57">
            <v>3.9740407264741359E-3</v>
          </cell>
          <cell r="AK57">
            <v>8</v>
          </cell>
          <cell r="AL57">
            <v>70</v>
          </cell>
          <cell r="AM57">
            <v>-13555.824650368217</v>
          </cell>
          <cell r="AN57">
            <v>-0.19023561104787853</v>
          </cell>
          <cell r="AO57">
            <v>-19</v>
          </cell>
          <cell r="AP57">
            <v>18</v>
          </cell>
          <cell r="AQ57">
            <v>0.15717241379310345</v>
          </cell>
          <cell r="AR57">
            <v>1.6116631282290933E-2</v>
          </cell>
          <cell r="AS57">
            <v>2</v>
          </cell>
          <cell r="AT57">
            <v>64</v>
          </cell>
          <cell r="AU57">
            <v>1.420534169394055</v>
          </cell>
          <cell r="AV57">
            <v>0.20613961785272883</v>
          </cell>
          <cell r="AW57">
            <v>21</v>
          </cell>
          <cell r="AX57">
            <v>61</v>
          </cell>
          <cell r="AY57">
            <v>-3.7681711572969734E-2</v>
          </cell>
          <cell r="AZ57">
            <v>-2.4578884673940649</v>
          </cell>
          <cell r="BA57">
            <v>57</v>
          </cell>
          <cell r="BB57">
            <v>2.179234535209533E-2</v>
          </cell>
          <cell r="BC57">
            <v>-2.179234535209533E-2</v>
          </cell>
          <cell r="BD57">
            <v>-45.896172676047662</v>
          </cell>
          <cell r="BE57">
            <v>35</v>
          </cell>
          <cell r="BF57">
            <v>305</v>
          </cell>
          <cell r="BH57" t="str">
            <v>Приволжский федеральный округ</v>
          </cell>
          <cell r="BI57">
            <v>57258.242240312182</v>
          </cell>
          <cell r="BJ57">
            <v>63676.556671453312</v>
          </cell>
        </row>
        <row r="58">
          <cell r="A58" t="str">
            <v>Пермский</v>
          </cell>
          <cell r="J58">
            <v>18292</v>
          </cell>
          <cell r="K58">
            <v>1144670459.0900006</v>
          </cell>
          <cell r="L58">
            <v>451278</v>
          </cell>
          <cell r="M58">
            <v>2632614090.8300028</v>
          </cell>
          <cell r="N58">
            <v>5833.6858673146107</v>
          </cell>
          <cell r="O58">
            <v>62577.654662694105</v>
          </cell>
          <cell r="P58">
            <v>4.0533772973643738E-2</v>
          </cell>
          <cell r="Q58">
            <v>0.43480374243879866</v>
          </cell>
          <cell r="R58">
            <v>1014279</v>
          </cell>
          <cell r="S58">
            <v>0.59323322281147495</v>
          </cell>
          <cell r="T58">
            <v>882442390.84910154</v>
          </cell>
          <cell r="U58">
            <v>18853.099999999999</v>
          </cell>
          <cell r="V58">
            <v>1133772681.7000003</v>
          </cell>
          <cell r="W58">
            <v>1705</v>
          </cell>
          <cell r="X58">
            <v>59675297.04999999</v>
          </cell>
          <cell r="Y58">
            <v>82583421.61999999</v>
          </cell>
          <cell r="Z58">
            <v>58221288.342814699</v>
          </cell>
          <cell r="AA58">
            <v>24362133.277185306</v>
          </cell>
          <cell r="AB58">
            <v>22018</v>
          </cell>
          <cell r="AC58">
            <v>1429510464.8899999</v>
          </cell>
          <cell r="AD58">
            <v>459208</v>
          </cell>
          <cell r="AE58">
            <v>2774809277.6999993</v>
          </cell>
          <cell r="AF58">
            <v>25055</v>
          </cell>
          <cell r="AG58">
            <v>1804208147.0899997</v>
          </cell>
          <cell r="AH58">
            <v>452093</v>
          </cell>
          <cell r="AI58">
            <v>2651198813.5338035</v>
          </cell>
          <cell r="AJ58">
            <v>-1.0370556635653831E-2</v>
          </cell>
          <cell r="AK58">
            <v>-20</v>
          </cell>
          <cell r="AL58">
            <v>18</v>
          </cell>
          <cell r="AM58">
            <v>-8680.4267012440323</v>
          </cell>
          <cell r="AN58">
            <v>-0.12181673341596551</v>
          </cell>
          <cell r="AO58">
            <v>-12</v>
          </cell>
          <cell r="AP58">
            <v>36</v>
          </cell>
          <cell r="AQ58">
            <v>9.043605560889191E-2</v>
          </cell>
          <cell r="AR58">
            <v>-5.0619726901920611E-2</v>
          </cell>
          <cell r="AS58">
            <v>-6</v>
          </cell>
          <cell r="AT58">
            <v>44</v>
          </cell>
          <cell r="AU58">
            <v>1.3838795230597014</v>
          </cell>
          <cell r="AV58">
            <v>0.16948497151837527</v>
          </cell>
          <cell r="AW58">
            <v>17</v>
          </cell>
          <cell r="AX58">
            <v>59</v>
          </cell>
          <cell r="AY58">
            <v>-0.4353198150145472</v>
          </cell>
          <cell r="AZ58">
            <v>-28.394876673274421</v>
          </cell>
          <cell r="BA58">
            <v>5</v>
          </cell>
          <cell r="BB58">
            <v>-1.7268862911795961E-2</v>
          </cell>
          <cell r="BC58">
            <v>1.7268862911795961E-2</v>
          </cell>
          <cell r="BD58">
            <v>-26.365568544102022</v>
          </cell>
          <cell r="BE58">
            <v>65</v>
          </cell>
          <cell r="BF58">
            <v>227</v>
          </cell>
          <cell r="BH58" t="str">
            <v>Приволжский федеральный округ</v>
          </cell>
          <cell r="BI58">
            <v>64924.628253701514</v>
          </cell>
          <cell r="BJ58">
            <v>72009.904094591882</v>
          </cell>
          <cell r="BK58" t="str">
            <v>*</v>
          </cell>
        </row>
        <row r="59">
          <cell r="A59" t="str">
            <v>Приморский</v>
          </cell>
          <cell r="J59">
            <v>22997</v>
          </cell>
          <cell r="K59">
            <v>2215639216.1599994</v>
          </cell>
          <cell r="L59">
            <v>450240</v>
          </cell>
          <cell r="M59">
            <v>2180427606.2499986</v>
          </cell>
          <cell r="N59">
            <v>4842.8118475701813</v>
          </cell>
          <cell r="O59">
            <v>96344.706533895704</v>
          </cell>
          <cell r="P59">
            <v>5.1077203269367447E-2</v>
          </cell>
          <cell r="Q59">
            <v>1.0161489470272116</v>
          </cell>
          <cell r="R59">
            <v>937409</v>
          </cell>
          <cell r="S59">
            <v>0.64040349516593076</v>
          </cell>
          <cell r="T59">
            <v>-536709959.34750032</v>
          </cell>
          <cell r="U59">
            <v>26567</v>
          </cell>
          <cell r="V59">
            <v>1954051319.8499999</v>
          </cell>
          <cell r="W59">
            <v>4421</v>
          </cell>
          <cell r="X59">
            <v>255868170.54000008</v>
          </cell>
          <cell r="Y59">
            <v>419970938.63</v>
          </cell>
          <cell r="Z59">
            <v>334842686.06</v>
          </cell>
          <cell r="AA59">
            <v>85128252.570000023</v>
          </cell>
          <cell r="AB59">
            <v>25329</v>
          </cell>
          <cell r="AC59">
            <v>1723101039.1400008</v>
          </cell>
          <cell r="AD59">
            <v>475754</v>
          </cell>
          <cell r="AE59">
            <v>2349685941.5100012</v>
          </cell>
          <cell r="AF59">
            <v>28582</v>
          </cell>
          <cell r="AG59">
            <v>2664245617.8899989</v>
          </cell>
          <cell r="AH59">
            <v>456910</v>
          </cell>
          <cell r="AI59">
            <v>2256503694.4100018</v>
          </cell>
          <cell r="AJ59">
            <v>1.728736600698777E-4</v>
          </cell>
          <cell r="AK59">
            <v>0</v>
          </cell>
          <cell r="AL59">
            <v>56</v>
          </cell>
          <cell r="AM59">
            <v>25086.625169957566</v>
          </cell>
          <cell r="AN59">
            <v>0.35205305405055792</v>
          </cell>
          <cell r="AO59">
            <v>35</v>
          </cell>
          <cell r="AP59">
            <v>76</v>
          </cell>
          <cell r="AQ59">
            <v>0.16640945533933074</v>
          </cell>
          <cell r="AR59">
            <v>2.535367282851822E-2</v>
          </cell>
          <cell r="AS59">
            <v>3</v>
          </cell>
          <cell r="AT59">
            <v>67</v>
          </cell>
          <cell r="AU59">
            <v>1.6413567101514317</v>
          </cell>
          <cell r="AV59">
            <v>0.42696215861010556</v>
          </cell>
          <cell r="AW59">
            <v>43</v>
          </cell>
          <cell r="AX59">
            <v>76</v>
          </cell>
          <cell r="AY59">
            <v>0.31967395717819658</v>
          </cell>
          <cell r="AZ59">
            <v>20.851572284687222</v>
          </cell>
          <cell r="BA59">
            <v>75</v>
          </cell>
          <cell r="BB59">
            <v>-5.3628555934369444E-2</v>
          </cell>
          <cell r="BC59">
            <v>5.3628555934369444E-2</v>
          </cell>
          <cell r="BD59">
            <v>-8.1857220328152813</v>
          </cell>
          <cell r="BE59">
            <v>78</v>
          </cell>
          <cell r="BF59">
            <v>428</v>
          </cell>
          <cell r="BH59" t="str">
            <v>Дальневосточный федеральный округ</v>
          </cell>
          <cell r="BI59">
            <v>68028.782784160474</v>
          </cell>
          <cell r="BJ59">
            <v>93214.107406409588</v>
          </cell>
        </row>
        <row r="60">
          <cell r="A60" t="str">
            <v>Псковская</v>
          </cell>
          <cell r="J60">
            <v>5322</v>
          </cell>
          <cell r="K60">
            <v>303079811.01999998</v>
          </cell>
          <cell r="L60">
            <v>143982</v>
          </cell>
          <cell r="M60">
            <v>555666388.87999976</v>
          </cell>
          <cell r="N60">
            <v>3859.276776819323</v>
          </cell>
          <cell r="O60">
            <v>56948.480086433665</v>
          </cell>
          <cell r="P60">
            <v>3.6962953702546153E-2</v>
          </cell>
          <cell r="Q60">
            <v>0.54543484559303135</v>
          </cell>
          <cell r="R60">
            <v>318198</v>
          </cell>
          <cell r="S60">
            <v>0.60332245960062603</v>
          </cell>
          <cell r="T60">
            <v>124783308.41759986</v>
          </cell>
          <cell r="U60">
            <v>5169</v>
          </cell>
          <cell r="V60">
            <v>259875878.78000003</v>
          </cell>
          <cell r="W60">
            <v>193</v>
          </cell>
          <cell r="X60">
            <v>10452762.280000001</v>
          </cell>
          <cell r="Y60">
            <v>9791445.9600000009</v>
          </cell>
          <cell r="Z60">
            <v>6785038.8000000007</v>
          </cell>
          <cell r="AA60">
            <v>3006407.16</v>
          </cell>
          <cell r="AB60">
            <v>6020</v>
          </cell>
          <cell r="AC60">
            <v>371236003.60999984</v>
          </cell>
          <cell r="AD60">
            <v>143183</v>
          </cell>
          <cell r="AE60">
            <v>584855107.04999983</v>
          </cell>
          <cell r="AF60">
            <v>6004</v>
          </cell>
          <cell r="AG60">
            <v>418232915.13000005</v>
          </cell>
          <cell r="AH60">
            <v>141020</v>
          </cell>
          <cell r="AI60">
            <v>557418488.13</v>
          </cell>
          <cell r="AJ60">
            <v>-1.3941375906751416E-2</v>
          </cell>
          <cell r="AK60">
            <v>-27</v>
          </cell>
          <cell r="AL60">
            <v>10</v>
          </cell>
          <cell r="AM60">
            <v>-14309.601277504473</v>
          </cell>
          <cell r="AN60">
            <v>-0.20081373233192593</v>
          </cell>
          <cell r="AO60">
            <v>-20</v>
          </cell>
          <cell r="AP60">
            <v>15</v>
          </cell>
          <cell r="AQ60">
            <v>3.7337976397755851E-2</v>
          </cell>
          <cell r="AR60">
            <v>-0.10371780611305667</v>
          </cell>
          <cell r="AS60">
            <v>-13</v>
          </cell>
          <cell r="AT60">
            <v>11</v>
          </cell>
          <cell r="AU60">
            <v>0.93673286521924037</v>
          </cell>
          <cell r="AV60">
            <v>-0.27766168632208577</v>
          </cell>
          <cell r="AW60">
            <v>-28</v>
          </cell>
          <cell r="AX60">
            <v>14</v>
          </cell>
          <cell r="AY60">
            <v>-0.29164305767138787</v>
          </cell>
          <cell r="AZ60">
            <v>-19.023183346062446</v>
          </cell>
          <cell r="BA60">
            <v>19</v>
          </cell>
          <cell r="BB60">
            <v>5.5802714009344683E-3</v>
          </cell>
          <cell r="BC60">
            <v>-5.5802714009344683E-3</v>
          </cell>
          <cell r="BD60">
            <v>-37.790135700467232</v>
          </cell>
          <cell r="BE60">
            <v>45</v>
          </cell>
          <cell r="BF60">
            <v>114</v>
          </cell>
          <cell r="BH60" t="str">
            <v>Северо-Западный федеральный округ</v>
          </cell>
          <cell r="BI60">
            <v>61667.110234219239</v>
          </cell>
          <cell r="BJ60">
            <v>69659.046490672888</v>
          </cell>
        </row>
        <row r="61">
          <cell r="A61" t="str">
            <v>Ростовская</v>
          </cell>
          <cell r="J61">
            <v>40080</v>
          </cell>
          <cell r="K61">
            <v>3933358029.690002</v>
          </cell>
          <cell r="L61">
            <v>818102</v>
          </cell>
          <cell r="M61">
            <v>4165954230.6800041</v>
          </cell>
          <cell r="N61">
            <v>5092.2186117134588</v>
          </cell>
          <cell r="O61">
            <v>98137.675391467114</v>
          </cell>
          <cell r="P61">
            <v>4.8991446054403975E-2</v>
          </cell>
          <cell r="Q61">
            <v>0.94416736523962341</v>
          </cell>
          <cell r="R61">
            <v>1623578</v>
          </cell>
          <cell r="S61">
            <v>0.67185110088130451</v>
          </cell>
          <cell r="T61">
            <v>-725573272.06639862</v>
          </cell>
          <cell r="U61">
            <v>40275.800000000003</v>
          </cell>
          <cell r="V61">
            <v>2917255721.54</v>
          </cell>
          <cell r="W61">
            <v>9264</v>
          </cell>
          <cell r="X61">
            <v>643457584.89999998</v>
          </cell>
          <cell r="Y61">
            <v>1135994309.24</v>
          </cell>
          <cell r="Z61">
            <v>802361073.74999976</v>
          </cell>
          <cell r="AA61">
            <v>333633235.40000004</v>
          </cell>
          <cell r="AB61">
            <v>40609</v>
          </cell>
          <cell r="AC61">
            <v>4506642894.7400007</v>
          </cell>
          <cell r="AD61">
            <v>735196</v>
          </cell>
          <cell r="AE61">
            <v>4000493118.6199999</v>
          </cell>
          <cell r="AF61">
            <v>45983</v>
          </cell>
          <cell r="AG61">
            <v>5905617697.9199991</v>
          </cell>
          <cell r="AH61">
            <v>782526</v>
          </cell>
          <cell r="AI61">
            <v>4127352178.6758032</v>
          </cell>
          <cell r="AJ61">
            <v>-1.9128835548935935E-3</v>
          </cell>
          <cell r="AK61">
            <v>-4</v>
          </cell>
          <cell r="AL61">
            <v>52</v>
          </cell>
          <cell r="AM61">
            <v>26879.594027528976</v>
          </cell>
          <cell r="AN61">
            <v>0.37721467534673253</v>
          </cell>
          <cell r="AO61">
            <v>38</v>
          </cell>
          <cell r="AP61">
            <v>77</v>
          </cell>
          <cell r="AQ61">
            <v>0.23001405310384895</v>
          </cell>
          <cell r="AR61">
            <v>8.8958270593036431E-2</v>
          </cell>
          <cell r="AS61">
            <v>11</v>
          </cell>
          <cell r="AT61">
            <v>74</v>
          </cell>
          <cell r="AU61">
            <v>1.7654532884503109</v>
          </cell>
          <cell r="AV61">
            <v>0.55105873690898477</v>
          </cell>
          <cell r="AW61">
            <v>55</v>
          </cell>
          <cell r="AX61">
            <v>81</v>
          </cell>
          <cell r="AY61">
            <v>0.22619138342808243</v>
          </cell>
          <cell r="AZ61">
            <v>14.753926229576987</v>
          </cell>
          <cell r="BA61">
            <v>71</v>
          </cell>
          <cell r="BB61">
            <v>0.11276720765618964</v>
          </cell>
          <cell r="BC61">
            <v>-0.11276720765618964</v>
          </cell>
          <cell r="BD61">
            <v>-91.38360382809482</v>
          </cell>
          <cell r="BE61">
            <v>19</v>
          </cell>
          <cell r="BF61">
            <v>374</v>
          </cell>
          <cell r="BH61" t="str">
            <v>Южный федеральный округ</v>
          </cell>
          <cell r="BI61">
            <v>110976.45582851094</v>
          </cell>
          <cell r="BJ61">
            <v>128430.45686275361</v>
          </cell>
          <cell r="BK61" t="str">
            <v>*</v>
          </cell>
        </row>
        <row r="62">
          <cell r="A62" t="str">
            <v>Рязанская</v>
          </cell>
          <cell r="J62">
            <v>9951</v>
          </cell>
          <cell r="K62">
            <v>588880419.25000024</v>
          </cell>
          <cell r="L62">
            <v>258914</v>
          </cell>
          <cell r="M62">
            <v>1218794273.9399998</v>
          </cell>
          <cell r="N62">
            <v>4707.3324499254568</v>
          </cell>
          <cell r="O62">
            <v>59178.014194553332</v>
          </cell>
          <cell r="P62">
            <v>3.8433611160462545E-2</v>
          </cell>
          <cell r="Q62">
            <v>0.48316638159639919</v>
          </cell>
          <cell r="R62">
            <v>493467</v>
          </cell>
          <cell r="S62">
            <v>0.69957801973924627</v>
          </cell>
          <cell r="T62">
            <v>349591171.68379962</v>
          </cell>
          <cell r="U62">
            <v>11255</v>
          </cell>
          <cell r="V62">
            <v>603631039.75999987</v>
          </cell>
          <cell r="W62">
            <v>729</v>
          </cell>
          <cell r="X62">
            <v>32980462.440000001</v>
          </cell>
          <cell r="Y62">
            <v>33019517.149999999</v>
          </cell>
          <cell r="Z62">
            <v>22181286.469999999</v>
          </cell>
          <cell r="AA62">
            <v>10838230.68</v>
          </cell>
          <cell r="AB62">
            <v>14376</v>
          </cell>
          <cell r="AC62">
            <v>761586155.11000025</v>
          </cell>
          <cell r="AD62">
            <v>269060</v>
          </cell>
          <cell r="AE62">
            <v>1292001027.0500002</v>
          </cell>
          <cell r="AF62">
            <v>14319</v>
          </cell>
          <cell r="AG62">
            <v>922309307.33999944</v>
          </cell>
          <cell r="AH62">
            <v>267850</v>
          </cell>
          <cell r="AI62">
            <v>1253695654.7600024</v>
          </cell>
          <cell r="AJ62">
            <v>-1.2470718448835023E-2</v>
          </cell>
          <cell r="AK62">
            <v>-24</v>
          </cell>
          <cell r="AL62">
            <v>12</v>
          </cell>
          <cell r="AM62">
            <v>-12080.067169384805</v>
          </cell>
          <cell r="AN62">
            <v>-0.16952557433714757</v>
          </cell>
          <cell r="AO62">
            <v>-17</v>
          </cell>
          <cell r="AP62">
            <v>21</v>
          </cell>
          <cell r="AQ62">
            <v>6.4771212794313637E-2</v>
          </cell>
          <cell r="AR62">
            <v>-7.6284569716498885E-2</v>
          </cell>
          <cell r="AS62">
            <v>-10</v>
          </cell>
          <cell r="AT62">
            <v>28</v>
          </cell>
          <cell r="AU62">
            <v>1.0011841771494578</v>
          </cell>
          <cell r="AV62">
            <v>-0.2132103743918683</v>
          </cell>
          <cell r="AW62">
            <v>-21</v>
          </cell>
          <cell r="AX62">
            <v>21</v>
          </cell>
          <cell r="AY62">
            <v>-0.3725111927319491</v>
          </cell>
          <cell r="AZ62">
            <v>-24.298019553014345</v>
          </cell>
          <cell r="BA62">
            <v>9</v>
          </cell>
          <cell r="BB62">
            <v>-3.7709061175945885E-2</v>
          </cell>
          <cell r="BC62">
            <v>3.7709061175945885E-2</v>
          </cell>
          <cell r="BD62">
            <v>-16.145469412027058</v>
          </cell>
          <cell r="BE62">
            <v>73</v>
          </cell>
          <cell r="BF62">
            <v>164</v>
          </cell>
          <cell r="BH62" t="str">
            <v>Центральный федеральный округ</v>
          </cell>
          <cell r="BI62">
            <v>52976.221140094618</v>
          </cell>
          <cell r="BJ62">
            <v>64411.572549759025</v>
          </cell>
        </row>
        <row r="63">
          <cell r="A63" t="str">
            <v>Самарская</v>
          </cell>
          <cell r="J63">
            <v>41480</v>
          </cell>
          <cell r="K63">
            <v>2615081882.0699987</v>
          </cell>
          <cell r="L63">
            <v>682456</v>
          </cell>
          <cell r="M63">
            <v>3753035722.0899992</v>
          </cell>
          <cell r="N63">
            <v>5499.3079731000962</v>
          </cell>
          <cell r="O63">
            <v>63044.404100048188</v>
          </cell>
          <cell r="P63">
            <v>6.0780475224776392E-2</v>
          </cell>
          <cell r="Q63">
            <v>0.69679109811768747</v>
          </cell>
          <cell r="R63">
            <v>1128707</v>
          </cell>
          <cell r="S63">
            <v>0.80618028711909584</v>
          </cell>
          <cell r="T63">
            <v>274755623.93930054</v>
          </cell>
          <cell r="U63">
            <v>44096.7</v>
          </cell>
          <cell r="V63">
            <v>2438664785.8199997</v>
          </cell>
          <cell r="W63">
            <v>2796</v>
          </cell>
          <cell r="X63">
            <v>140736944.69</v>
          </cell>
          <cell r="Y63">
            <v>105120946.56</v>
          </cell>
          <cell r="Z63">
            <v>61435382.320000008</v>
          </cell>
          <cell r="AA63">
            <v>43685564.240000002</v>
          </cell>
          <cell r="AB63">
            <v>43795</v>
          </cell>
          <cell r="AC63">
            <v>2660499078.5700006</v>
          </cell>
          <cell r="AD63">
            <v>693123</v>
          </cell>
          <cell r="AE63">
            <v>3966051760.4999986</v>
          </cell>
          <cell r="AF63">
            <v>49391</v>
          </cell>
          <cell r="AG63">
            <v>3518422721.7200017</v>
          </cell>
          <cell r="AH63">
            <v>679488</v>
          </cell>
          <cell r="AI63">
            <v>3822125863.3623023</v>
          </cell>
          <cell r="AJ63">
            <v>9.8761456154788235E-3</v>
          </cell>
          <cell r="AK63">
            <v>19</v>
          </cell>
          <cell r="AL63">
            <v>82</v>
          </cell>
          <cell r="AM63">
            <v>-8213.6772638899492</v>
          </cell>
          <cell r="AN63">
            <v>-0.11526660705246938</v>
          </cell>
          <cell r="AO63">
            <v>-12</v>
          </cell>
          <cell r="AP63">
            <v>36</v>
          </cell>
          <cell r="AQ63">
            <v>6.3406105218757877E-2</v>
          </cell>
          <cell r="AR63">
            <v>-7.7649677292054645E-2</v>
          </cell>
          <cell r="AS63">
            <v>-10</v>
          </cell>
          <cell r="AT63">
            <v>28</v>
          </cell>
          <cell r="AU63">
            <v>0.74693213492412358</v>
          </cell>
          <cell r="AV63">
            <v>-0.46746241661720256</v>
          </cell>
          <cell r="AW63">
            <v>-47</v>
          </cell>
          <cell r="AX63">
            <v>7</v>
          </cell>
          <cell r="AY63">
            <v>-9.5076495951055162E-2</v>
          </cell>
          <cell r="AZ63">
            <v>-6.2016138111403691</v>
          </cell>
          <cell r="BA63">
            <v>53</v>
          </cell>
          <cell r="BB63">
            <v>-1.5389764875786837E-2</v>
          </cell>
          <cell r="BC63">
            <v>1.5389764875786837E-2</v>
          </cell>
          <cell r="BD63">
            <v>-27.305117562106584</v>
          </cell>
          <cell r="BE63">
            <v>63</v>
          </cell>
          <cell r="BF63">
            <v>269</v>
          </cell>
          <cell r="BH63" t="str">
            <v>Приволжский федеральный округ</v>
          </cell>
          <cell r="BI63">
            <v>60748.922903756153</v>
          </cell>
          <cell r="BJ63">
            <v>71236.110257334367</v>
          </cell>
          <cell r="BK63" t="str">
            <v>*</v>
          </cell>
        </row>
        <row r="64">
          <cell r="A64" t="str">
            <v>Санкт-Петербург</v>
          </cell>
          <cell r="J64">
            <v>68833</v>
          </cell>
          <cell r="K64">
            <v>4464164227.3000002</v>
          </cell>
          <cell r="L64">
            <v>1026262</v>
          </cell>
          <cell r="M64">
            <v>8360615748.4300051</v>
          </cell>
          <cell r="N64">
            <v>8146.6679546061387</v>
          </cell>
          <cell r="O64">
            <v>64855.000178693364</v>
          </cell>
          <cell r="P64">
            <v>6.7071566520050432E-2</v>
          </cell>
          <cell r="Q64">
            <v>0.53395160854489709</v>
          </cell>
          <cell r="R64">
            <v>1964271</v>
          </cell>
          <cell r="S64">
            <v>0.69661942437338498</v>
          </cell>
          <cell r="T64">
            <v>1973509898.9911041</v>
          </cell>
          <cell r="U64">
            <v>79078.799999999988</v>
          </cell>
          <cell r="V64">
            <v>4620992098.6199989</v>
          </cell>
          <cell r="W64">
            <v>6816</v>
          </cell>
          <cell r="X64">
            <v>261771691.07999995</v>
          </cell>
          <cell r="Y64">
            <v>358766460.75999999</v>
          </cell>
          <cell r="Z64">
            <v>242841373.48999995</v>
          </cell>
          <cell r="AA64">
            <v>115925087.27000004</v>
          </cell>
          <cell r="AB64">
            <v>72421</v>
          </cell>
          <cell r="AC64">
            <v>4874602821.0800018</v>
          </cell>
          <cell r="AD64">
            <v>1093691</v>
          </cell>
          <cell r="AE64">
            <v>8967387522.5000019</v>
          </cell>
          <cell r="AF64">
            <v>77083</v>
          </cell>
          <cell r="AG64">
            <v>5508572752.0799952</v>
          </cell>
          <cell r="AH64">
            <v>1068220</v>
          </cell>
          <cell r="AI64">
            <v>8762038457.4464054</v>
          </cell>
          <cell r="AJ64">
            <v>1.6167236910752864E-2</v>
          </cell>
          <cell r="AK64">
            <v>32</v>
          </cell>
          <cell r="AL64">
            <v>86</v>
          </cell>
          <cell r="AM64">
            <v>-6403.0811852447732</v>
          </cell>
          <cell r="AN64">
            <v>-8.9857614219812629E-2</v>
          </cell>
          <cell r="AO64">
            <v>-9</v>
          </cell>
          <cell r="AP64">
            <v>42</v>
          </cell>
          <cell r="AQ64">
            <v>8.6192506714821177E-2</v>
          </cell>
          <cell r="AR64">
            <v>-5.4863275795991345E-2</v>
          </cell>
          <cell r="AS64">
            <v>-7</v>
          </cell>
          <cell r="AT64">
            <v>39</v>
          </cell>
          <cell r="AU64">
            <v>1.3705319291013691</v>
          </cell>
          <cell r="AV64">
            <v>0.15613737756004298</v>
          </cell>
          <cell r="AW64">
            <v>16</v>
          </cell>
          <cell r="AX64">
            <v>56</v>
          </cell>
          <cell r="AY64">
            <v>-0.30655635253909463</v>
          </cell>
          <cell r="AZ64">
            <v>-19.995942117786537</v>
          </cell>
          <cell r="BA64">
            <v>17</v>
          </cell>
          <cell r="BB64">
            <v>-6.1652697151206325E-2</v>
          </cell>
          <cell r="BC64">
            <v>6.1652697151206325E-2</v>
          </cell>
          <cell r="BD64">
            <v>-4.1736514243968408</v>
          </cell>
          <cell r="BE64">
            <v>80</v>
          </cell>
          <cell r="BF64">
            <v>320</v>
          </cell>
          <cell r="BH64" t="str">
            <v>Северо-Западный федеральный округ</v>
          </cell>
          <cell r="BI64">
            <v>67309.244847212845</v>
          </cell>
          <cell r="BJ64">
            <v>71462.874461035448</v>
          </cell>
          <cell r="BK64" t="str">
            <v>*</v>
          </cell>
        </row>
        <row r="65">
          <cell r="A65" t="str">
            <v>Саратовская</v>
          </cell>
          <cell r="J65">
            <v>20982</v>
          </cell>
          <cell r="K65">
            <v>1266003732.29</v>
          </cell>
          <cell r="L65">
            <v>491022</v>
          </cell>
          <cell r="M65">
            <v>2232736292.9599972</v>
          </cell>
          <cell r="N65">
            <v>4547.1206849387545</v>
          </cell>
          <cell r="O65">
            <v>60337.60996520827</v>
          </cell>
          <cell r="P65">
            <v>4.273128291604042E-2</v>
          </cell>
          <cell r="Q65">
            <v>0.56701892484204908</v>
          </cell>
          <cell r="R65">
            <v>928532</v>
          </cell>
          <cell r="S65">
            <v>0.70508716985521236</v>
          </cell>
          <cell r="T65">
            <v>453203213.28919792</v>
          </cell>
          <cell r="U65">
            <v>20521</v>
          </cell>
          <cell r="V65">
            <v>1024744022.7800001</v>
          </cell>
          <cell r="W65">
            <v>2621</v>
          </cell>
          <cell r="X65">
            <v>97600420.709999993</v>
          </cell>
          <cell r="Y65">
            <v>135361021.06000003</v>
          </cell>
          <cell r="Z65">
            <v>84449145.320000023</v>
          </cell>
          <cell r="AA65">
            <v>50911875.740000002</v>
          </cell>
          <cell r="AB65">
            <v>21291</v>
          </cell>
          <cell r="AC65">
            <v>1511344927.29</v>
          </cell>
          <cell r="AD65">
            <v>429220</v>
          </cell>
          <cell r="AE65">
            <v>2090260979.3699996</v>
          </cell>
          <cell r="AF65">
            <v>22859</v>
          </cell>
          <cell r="AG65">
            <v>1821369542.7800009</v>
          </cell>
          <cell r="AH65">
            <v>454050</v>
          </cell>
          <cell r="AI65">
            <v>2127677265.5659986</v>
          </cell>
          <cell r="AJ65">
            <v>-8.1730466932571494E-3</v>
          </cell>
          <cell r="AK65">
            <v>-16</v>
          </cell>
          <cell r="AL65">
            <v>24</v>
          </cell>
          <cell r="AM65">
            <v>-10920.471398729867</v>
          </cell>
          <cell r="AN65">
            <v>-0.15325239172460281</v>
          </cell>
          <cell r="AO65">
            <v>-15</v>
          </cell>
          <cell r="AP65">
            <v>29</v>
          </cell>
          <cell r="AQ65">
            <v>0.12772282052531553</v>
          </cell>
          <cell r="AR65">
            <v>-1.3332961985496994E-2</v>
          </cell>
          <cell r="AS65">
            <v>-2</v>
          </cell>
          <cell r="AT65">
            <v>54</v>
          </cell>
          <cell r="AU65">
            <v>1.3868897293198978</v>
          </cell>
          <cell r="AV65">
            <v>0.17249517777857171</v>
          </cell>
          <cell r="AW65">
            <v>17</v>
          </cell>
          <cell r="AX65">
            <v>59</v>
          </cell>
          <cell r="AY65">
            <v>-0.26361178591941681</v>
          </cell>
          <cell r="AZ65">
            <v>-17.194770126770646</v>
          </cell>
          <cell r="BA65">
            <v>23</v>
          </cell>
          <cell r="BB65">
            <v>0.14398676669307114</v>
          </cell>
          <cell r="BC65">
            <v>-0.14398676669307114</v>
          </cell>
          <cell r="BD65">
            <v>-106.99338334653557</v>
          </cell>
          <cell r="BE65">
            <v>15</v>
          </cell>
          <cell r="BF65">
            <v>204</v>
          </cell>
          <cell r="BH65" t="str">
            <v>Приволжский федеральный округ</v>
          </cell>
          <cell r="BI65">
            <v>70985.154632943493</v>
          </cell>
          <cell r="BJ65">
            <v>79678.44362308066</v>
          </cell>
        </row>
        <row r="66">
          <cell r="A66" t="str">
            <v>Саха (Якутия)</v>
          </cell>
          <cell r="J66">
            <v>8163</v>
          </cell>
          <cell r="K66">
            <v>473327252.25</v>
          </cell>
          <cell r="L66">
            <v>184196</v>
          </cell>
          <cell r="M66">
            <v>678999930.98999941</v>
          </cell>
          <cell r="N66">
            <v>3686.2903156963202</v>
          </cell>
          <cell r="O66">
            <v>57984.47289599412</v>
          </cell>
          <cell r="P66">
            <v>4.4316923277378448E-2</v>
          </cell>
          <cell r="Q66">
            <v>0.69709469861046469</v>
          </cell>
          <cell r="R66">
            <v>302975</v>
          </cell>
          <cell r="S66">
            <v>0.81061033638639046</v>
          </cell>
          <cell r="T66">
            <v>49502694.612299562</v>
          </cell>
          <cell r="U66">
            <v>8583</v>
          </cell>
          <cell r="V66">
            <v>405470645.14999998</v>
          </cell>
          <cell r="W66">
            <v>482</v>
          </cell>
          <cell r="X66">
            <v>28542050.240000002</v>
          </cell>
          <cell r="Y66">
            <v>39269781.629999995</v>
          </cell>
          <cell r="Z66">
            <v>25765436.079999998</v>
          </cell>
          <cell r="AA66">
            <v>13504345.550000001</v>
          </cell>
          <cell r="AB66">
            <v>6796</v>
          </cell>
          <cell r="AC66">
            <v>363867956.03999996</v>
          </cell>
          <cell r="AD66">
            <v>175751</v>
          </cell>
          <cell r="AE66">
            <v>674201679.54999995</v>
          </cell>
          <cell r="AF66">
            <v>8007</v>
          </cell>
          <cell r="AG66">
            <v>499258673.97000015</v>
          </cell>
          <cell r="AH66">
            <v>176680</v>
          </cell>
          <cell r="AI66">
            <v>674477894.03999984</v>
          </cell>
          <cell r="AJ66">
            <v>-6.5874063319191212E-3</v>
          </cell>
          <cell r="AK66">
            <v>-13</v>
          </cell>
          <cell r="AL66">
            <v>29</v>
          </cell>
          <cell r="AM66">
            <v>-13273.608467944017</v>
          </cell>
          <cell r="AN66">
            <v>-0.1862751313798556</v>
          </cell>
          <cell r="AO66">
            <v>-19</v>
          </cell>
          <cell r="AP66">
            <v>18</v>
          </cell>
          <cell r="AQ66">
            <v>5.6157520680414776E-2</v>
          </cell>
          <cell r="AR66">
            <v>-8.4898261830397753E-2</v>
          </cell>
          <cell r="AS66">
            <v>-11</v>
          </cell>
          <cell r="AT66">
            <v>22</v>
          </cell>
          <cell r="AU66">
            <v>1.3758570705255682</v>
          </cell>
          <cell r="AV66">
            <v>0.16146251898424202</v>
          </cell>
          <cell r="AW66">
            <v>16</v>
          </cell>
          <cell r="AX66">
            <v>56</v>
          </cell>
          <cell r="AY66">
            <v>-9.4682209596799072E-2</v>
          </cell>
          <cell r="AZ66">
            <v>-6.1758954495659424</v>
          </cell>
          <cell r="BA66">
            <v>54</v>
          </cell>
          <cell r="BB66">
            <v>4.8050935698801145E-2</v>
          </cell>
          <cell r="BC66">
            <v>-4.8050935698801145E-2</v>
          </cell>
          <cell r="BD66">
            <v>-59.025467849400577</v>
          </cell>
          <cell r="BE66">
            <v>26</v>
          </cell>
          <cell r="BF66">
            <v>205</v>
          </cell>
          <cell r="BH66" t="str">
            <v>Дальневосточный федеральный округ</v>
          </cell>
          <cell r="BI66">
            <v>53541.488528546201</v>
          </cell>
          <cell r="BJ66">
            <v>62352.775567628341</v>
          </cell>
        </row>
        <row r="67">
          <cell r="A67" t="str">
            <v>Сахалинская</v>
          </cell>
          <cell r="J67">
            <v>5409</v>
          </cell>
          <cell r="K67">
            <v>356276431.05999988</v>
          </cell>
          <cell r="L67">
            <v>111925</v>
          </cell>
          <cell r="M67">
            <v>659534143.78000045</v>
          </cell>
          <cell r="N67">
            <v>5892.6436790708103</v>
          </cell>
          <cell r="O67">
            <v>65867.337966352352</v>
          </cell>
          <cell r="P67">
            <v>4.8327004690641051E-2</v>
          </cell>
          <cell r="Q67">
            <v>0.54019406640278855</v>
          </cell>
          <cell r="R67">
            <v>199559</v>
          </cell>
          <cell r="S67">
            <v>0.74781560006480963</v>
          </cell>
          <cell r="T67">
            <v>151564859.65060049</v>
          </cell>
          <cell r="U67">
            <v>5140</v>
          </cell>
          <cell r="V67">
            <v>323216467.75999999</v>
          </cell>
          <cell r="W67">
            <v>130</v>
          </cell>
          <cell r="X67">
            <v>7592225.4500000011</v>
          </cell>
          <cell r="Y67">
            <v>5352676.43</v>
          </cell>
          <cell r="Z67">
            <v>3003568.12</v>
          </cell>
          <cell r="AA67">
            <v>2349108.31</v>
          </cell>
          <cell r="AB67">
            <v>5276</v>
          </cell>
          <cell r="AC67">
            <v>335486621.00999993</v>
          </cell>
          <cell r="AD67">
            <v>112778</v>
          </cell>
          <cell r="AE67">
            <v>665583305.66999984</v>
          </cell>
          <cell r="AF67">
            <v>5510</v>
          </cell>
          <cell r="AG67">
            <v>372616965.80999994</v>
          </cell>
          <cell r="AH67">
            <v>111068</v>
          </cell>
          <cell r="AI67">
            <v>654409330.85999966</v>
          </cell>
          <cell r="AJ67">
            <v>-2.5773249186565178E-3</v>
          </cell>
          <cell r="AK67">
            <v>-5</v>
          </cell>
          <cell r="AL67">
            <v>48</v>
          </cell>
          <cell r="AM67">
            <v>-5390.7433975857857</v>
          </cell>
          <cell r="AN67">
            <v>-7.565097592304669E-2</v>
          </cell>
          <cell r="AO67">
            <v>-8</v>
          </cell>
          <cell r="AP67">
            <v>46</v>
          </cell>
          <cell r="AQ67">
            <v>2.5291828793774319E-2</v>
          </cell>
          <cell r="AR67">
            <v>-0.11576395371703821</v>
          </cell>
          <cell r="AS67">
            <v>-14</v>
          </cell>
          <cell r="AT67">
            <v>7</v>
          </cell>
          <cell r="AU67">
            <v>0.70502074329207376</v>
          </cell>
          <cell r="AV67">
            <v>-0.50937380824925238</v>
          </cell>
          <cell r="AW67">
            <v>-51</v>
          </cell>
          <cell r="AX67">
            <v>4</v>
          </cell>
          <cell r="AY67">
            <v>-0.29844926441196296</v>
          </cell>
          <cell r="AZ67">
            <v>-19.467136031756251</v>
          </cell>
          <cell r="BA67">
            <v>18</v>
          </cell>
          <cell r="BB67">
            <v>-7.5635318945184342E-3</v>
          </cell>
          <cell r="BC67">
            <v>7.5635318945184342E-3</v>
          </cell>
          <cell r="BD67">
            <v>-31.218234052740783</v>
          </cell>
          <cell r="BE67">
            <v>57</v>
          </cell>
          <cell r="BF67">
            <v>180</v>
          </cell>
          <cell r="BH67" t="str">
            <v>Дальневосточный федеральный округ</v>
          </cell>
          <cell r="BI67">
            <v>63587.304967778604</v>
          </cell>
          <cell r="BJ67">
            <v>67625.583631578935</v>
          </cell>
        </row>
        <row r="68">
          <cell r="A68" t="str">
            <v>Свердловская</v>
          </cell>
          <cell r="J68">
            <v>42499</v>
          </cell>
          <cell r="K68">
            <v>2792999798.2399983</v>
          </cell>
          <cell r="L68">
            <v>871456</v>
          </cell>
          <cell r="M68">
            <v>5021930200.550005</v>
          </cell>
          <cell r="N68">
            <v>5762.6893389339275</v>
          </cell>
          <cell r="O68">
            <v>65719.188645379851</v>
          </cell>
          <cell r="P68">
            <v>4.8767809275511331E-2</v>
          </cell>
          <cell r="Q68">
            <v>0.55616061687478402</v>
          </cell>
          <cell r="R68">
            <v>1916798</v>
          </cell>
          <cell r="S68">
            <v>0.6061887237639717</v>
          </cell>
          <cell r="T68">
            <v>1073886456.1835055</v>
          </cell>
          <cell r="U68">
            <v>44563</v>
          </cell>
          <cell r="V68">
            <v>2420659070.5</v>
          </cell>
          <cell r="W68">
            <v>6422</v>
          </cell>
          <cell r="X68">
            <v>253234127.01999998</v>
          </cell>
          <cell r="Y68">
            <v>385232784.48000008</v>
          </cell>
          <cell r="Z68">
            <v>263497958.82000008</v>
          </cell>
          <cell r="AA68">
            <v>121734825.65999998</v>
          </cell>
          <cell r="AB68">
            <v>49025</v>
          </cell>
          <cell r="AC68">
            <v>3272312398.9899993</v>
          </cell>
          <cell r="AD68">
            <v>870397</v>
          </cell>
          <cell r="AE68">
            <v>5317159153.4200001</v>
          </cell>
          <cell r="AF68">
            <v>55993</v>
          </cell>
          <cell r="AG68">
            <v>4651664736.6900015</v>
          </cell>
          <cell r="AH68">
            <v>856398</v>
          </cell>
          <cell r="AI68">
            <v>5096322596.8979998</v>
          </cell>
          <cell r="AJ68">
            <v>-2.1365203337862376E-3</v>
          </cell>
          <cell r="AK68">
            <v>-4</v>
          </cell>
          <cell r="AL68">
            <v>52</v>
          </cell>
          <cell r="AM68">
            <v>-5538.892718558287</v>
          </cell>
          <cell r="AN68">
            <v>-7.7730028826756711E-2</v>
          </cell>
          <cell r="AO68">
            <v>-8</v>
          </cell>
          <cell r="AP68">
            <v>46</v>
          </cell>
          <cell r="AQ68">
            <v>0.14411058501447388</v>
          </cell>
          <cell r="AR68">
            <v>3.054802503661358E-3</v>
          </cell>
          <cell r="AS68">
            <v>0</v>
          </cell>
          <cell r="AT68">
            <v>62</v>
          </cell>
          <cell r="AU68">
            <v>1.5212514561656023</v>
          </cell>
          <cell r="AV68">
            <v>0.30685690462427617</v>
          </cell>
          <cell r="AW68">
            <v>31</v>
          </cell>
          <cell r="AX68">
            <v>70</v>
          </cell>
          <cell r="AY68">
            <v>-0.27771348457820266</v>
          </cell>
          <cell r="AZ68">
            <v>-18.114590407146633</v>
          </cell>
          <cell r="BA68">
            <v>20</v>
          </cell>
          <cell r="BB68">
            <v>1.2166861788356347E-3</v>
          </cell>
          <cell r="BC68">
            <v>-1.2166861788356347E-3</v>
          </cell>
          <cell r="BD68">
            <v>-35.608343089417822</v>
          </cell>
          <cell r="BE68">
            <v>47</v>
          </cell>
          <cell r="BF68">
            <v>297</v>
          </cell>
          <cell r="BH68" t="str">
            <v>Уральский федеральный округ</v>
          </cell>
          <cell r="BI68">
            <v>66747.830678021404</v>
          </cell>
          <cell r="BJ68">
            <v>83075.826204882775</v>
          </cell>
          <cell r="BK68" t="str">
            <v>*</v>
          </cell>
        </row>
        <row r="69">
          <cell r="A69" t="str">
            <v>Севастополь</v>
          </cell>
          <cell r="J69">
            <v>2502</v>
          </cell>
          <cell r="K69">
            <v>186509750.73000005</v>
          </cell>
          <cell r="L69">
            <v>70908</v>
          </cell>
          <cell r="M69">
            <v>243188387.61000049</v>
          </cell>
          <cell r="N69">
            <v>3429.6325888475276</v>
          </cell>
          <cell r="O69">
            <v>74544.264880095943</v>
          </cell>
          <cell r="P69">
            <v>3.5285158233203585E-2</v>
          </cell>
          <cell r="Q69">
            <v>0.76693526595975636</v>
          </cell>
          <cell r="R69">
            <v>104803</v>
          </cell>
          <cell r="S69">
            <v>0.90211158077535947</v>
          </cell>
          <cell r="T69">
            <v>745307.72970032692</v>
          </cell>
          <cell r="U69">
            <v>3839</v>
          </cell>
          <cell r="V69">
            <v>204094864.90999997</v>
          </cell>
          <cell r="W69">
            <v>740</v>
          </cell>
          <cell r="X69">
            <v>33978659.519999996</v>
          </cell>
          <cell r="Y69">
            <v>49291573.710000001</v>
          </cell>
          <cell r="Z69">
            <v>36405350.340000004</v>
          </cell>
          <cell r="AA69">
            <v>12886223.370000001</v>
          </cell>
          <cell r="AB69">
            <v>2514</v>
          </cell>
          <cell r="AC69">
            <v>135866050.97</v>
          </cell>
          <cell r="AD69">
            <v>71083</v>
          </cell>
          <cell r="AE69">
            <v>244960806.46000001</v>
          </cell>
          <cell r="AF69">
            <v>3060</v>
          </cell>
          <cell r="AG69">
            <v>249325851.74000001</v>
          </cell>
          <cell r="AH69">
            <v>65458</v>
          </cell>
          <cell r="AI69">
            <v>238739130.25200006</v>
          </cell>
          <cell r="AJ69">
            <v>-1.5619171376093983E-2</v>
          </cell>
          <cell r="AK69">
            <v>-31</v>
          </cell>
          <cell r="AL69">
            <v>7</v>
          </cell>
          <cell r="AM69">
            <v>3286.1835161578056</v>
          </cell>
          <cell r="AN69">
            <v>4.611664323902015E-2</v>
          </cell>
          <cell r="AO69">
            <v>5</v>
          </cell>
          <cell r="AP69">
            <v>64</v>
          </cell>
          <cell r="AQ69">
            <v>0.1927585308674134</v>
          </cell>
          <cell r="AR69">
            <v>5.1702748356600881E-2</v>
          </cell>
          <cell r="AS69">
            <v>6</v>
          </cell>
          <cell r="AT69">
            <v>72</v>
          </cell>
          <cell r="AU69">
            <v>1.4506626925934718</v>
          </cell>
          <cell r="AV69">
            <v>0.23626814105214566</v>
          </cell>
          <cell r="AW69">
            <v>24</v>
          </cell>
          <cell r="AX69">
            <v>65</v>
          </cell>
          <cell r="AY69">
            <v>-3.9801740782384742E-3</v>
          </cell>
          <cell r="AZ69">
            <v>-0.25961729329037886</v>
          </cell>
          <cell r="BA69">
            <v>65</v>
          </cell>
          <cell r="BB69">
            <v>-2.4619107240831141E-3</v>
          </cell>
          <cell r="BC69">
            <v>2.4619107240831141E-3</v>
          </cell>
          <cell r="BD69">
            <v>-33.769044637958444</v>
          </cell>
          <cell r="BE69">
            <v>51</v>
          </cell>
          <cell r="BF69">
            <v>324</v>
          </cell>
          <cell r="BH69" t="str">
            <v>Южный федеральный округ</v>
          </cell>
          <cell r="BI69">
            <v>54043.775246618934</v>
          </cell>
          <cell r="BJ69">
            <v>81479.036516339867</v>
          </cell>
        </row>
        <row r="70">
          <cell r="A70" t="str">
            <v>Северная Осетия - Алания</v>
          </cell>
          <cell r="J70">
            <v>3966</v>
          </cell>
          <cell r="K70">
            <v>653571889.93000019</v>
          </cell>
          <cell r="L70">
            <v>73223</v>
          </cell>
          <cell r="M70">
            <v>335082337.34999985</v>
          </cell>
          <cell r="N70">
            <v>4576.1896856179046</v>
          </cell>
          <cell r="O70">
            <v>164793.71909480589</v>
          </cell>
          <cell r="P70">
            <v>5.4163309342692867E-2</v>
          </cell>
          <cell r="Q70">
            <v>1.9504814700135387</v>
          </cell>
          <cell r="R70">
            <v>255919</v>
          </cell>
          <cell r="S70">
            <v>0.38149049764443699</v>
          </cell>
          <cell r="T70">
            <v>-395558490.17050028</v>
          </cell>
          <cell r="U70">
            <v>3526</v>
          </cell>
          <cell r="V70">
            <v>406737981.33000016</v>
          </cell>
          <cell r="W70">
            <v>641</v>
          </cell>
          <cell r="X70">
            <v>68738297.030000001</v>
          </cell>
          <cell r="Y70">
            <v>122585607.91</v>
          </cell>
          <cell r="Z70">
            <v>101079068.25</v>
          </cell>
          <cell r="AA70">
            <v>21506539.66</v>
          </cell>
          <cell r="AB70">
            <v>3806</v>
          </cell>
          <cell r="AC70">
            <v>359642447.48000014</v>
          </cell>
          <cell r="AD70">
            <v>83115</v>
          </cell>
          <cell r="AE70">
            <v>390739311.39999998</v>
          </cell>
          <cell r="AF70">
            <v>4134</v>
          </cell>
          <cell r="AG70">
            <v>643843328.00000012</v>
          </cell>
          <cell r="AH70">
            <v>70732</v>
          </cell>
          <cell r="AI70">
            <v>338767618.82800013</v>
          </cell>
          <cell r="AJ70">
            <v>3.258979733395298E-3</v>
          </cell>
          <cell r="AK70">
            <v>6</v>
          </cell>
          <cell r="AL70">
            <v>65</v>
          </cell>
          <cell r="AM70">
            <v>93535.637730867747</v>
          </cell>
          <cell r="AN70">
            <v>1.3126319982312027</v>
          </cell>
          <cell r="AO70">
            <v>131</v>
          </cell>
          <cell r="AP70">
            <v>86</v>
          </cell>
          <cell r="AQ70">
            <v>0.18179239931934202</v>
          </cell>
          <cell r="AR70">
            <v>4.0736616808529497E-2</v>
          </cell>
          <cell r="AS70">
            <v>5</v>
          </cell>
          <cell r="AT70">
            <v>70</v>
          </cell>
          <cell r="AU70">
            <v>1.7833669614552567</v>
          </cell>
          <cell r="AV70">
            <v>0.56897240991393061</v>
          </cell>
          <cell r="AW70">
            <v>57</v>
          </cell>
          <cell r="AX70">
            <v>82</v>
          </cell>
          <cell r="AY70">
            <v>1.533092818199401</v>
          </cell>
          <cell r="AZ70">
            <v>100</v>
          </cell>
          <cell r="BA70">
            <v>86</v>
          </cell>
          <cell r="BB70">
            <v>-0.11901582145220478</v>
          </cell>
          <cell r="BC70">
            <v>0.11901582145220478</v>
          </cell>
          <cell r="BD70">
            <v>24.507910726102388</v>
          </cell>
          <cell r="BE70">
            <v>85</v>
          </cell>
          <cell r="BF70">
            <v>474</v>
          </cell>
          <cell r="BH70" t="str">
            <v>Северо-Кавказский федеральный округ</v>
          </cell>
          <cell r="BI70">
            <v>94493.548996321639</v>
          </cell>
          <cell r="BJ70">
            <v>155743.42718916308</v>
          </cell>
        </row>
        <row r="71">
          <cell r="A71" t="str">
            <v>Смоленская</v>
          </cell>
          <cell r="J71">
            <v>9154</v>
          </cell>
          <cell r="K71">
            <v>570223704.57999992</v>
          </cell>
          <cell r="L71">
            <v>217723</v>
          </cell>
          <cell r="M71">
            <v>900818457.58799922</v>
          </cell>
          <cell r="N71">
            <v>4137.4519806726857</v>
          </cell>
          <cell r="O71">
            <v>62292.298949093281</v>
          </cell>
          <cell r="P71">
            <v>4.2044248885051191E-2</v>
          </cell>
          <cell r="Q71">
            <v>0.63300623979976101</v>
          </cell>
          <cell r="R71">
            <v>294401</v>
          </cell>
          <cell r="S71">
            <v>0.98606096220234762</v>
          </cell>
          <cell r="T71">
            <v>123406507.76275945</v>
          </cell>
          <cell r="U71">
            <v>10000.799999999999</v>
          </cell>
          <cell r="V71">
            <v>546828536.49000001</v>
          </cell>
          <cell r="W71">
            <v>692</v>
          </cell>
          <cell r="X71">
            <v>34172473.640000001</v>
          </cell>
          <cell r="Y71">
            <v>45115012.430000007</v>
          </cell>
          <cell r="Z71">
            <v>33783192.939079031</v>
          </cell>
          <cell r="AA71">
            <v>11331819.490920963</v>
          </cell>
          <cell r="AB71">
            <v>10077</v>
          </cell>
          <cell r="AC71">
            <v>585002363.73000002</v>
          </cell>
          <cell r="AD71">
            <v>212975</v>
          </cell>
          <cell r="AE71">
            <v>895975899.50000024</v>
          </cell>
          <cell r="AF71">
            <v>10594</v>
          </cell>
          <cell r="AG71">
            <v>732361395.65999973</v>
          </cell>
          <cell r="AH71">
            <v>206496</v>
          </cell>
          <cell r="AI71">
            <v>856113084.11000025</v>
          </cell>
          <cell r="AJ71">
            <v>-8.8600807242463775E-3</v>
          </cell>
          <cell r="AK71">
            <v>-17</v>
          </cell>
          <cell r="AL71">
            <v>22</v>
          </cell>
          <cell r="AM71">
            <v>-8965.7824148448562</v>
          </cell>
          <cell r="AN71">
            <v>-0.12582127168220678</v>
          </cell>
          <cell r="AO71">
            <v>-13</v>
          </cell>
          <cell r="AP71">
            <v>32</v>
          </cell>
          <cell r="AQ71">
            <v>6.9194464442844578E-2</v>
          </cell>
          <cell r="AR71">
            <v>-7.1861318067967944E-2</v>
          </cell>
          <cell r="AS71">
            <v>-9</v>
          </cell>
          <cell r="AT71">
            <v>33</v>
          </cell>
          <cell r="AU71">
            <v>1.3202150041954062</v>
          </cell>
          <cell r="AV71">
            <v>0.10582045265408002</v>
          </cell>
          <cell r="AW71">
            <v>11</v>
          </cell>
          <cell r="AX71">
            <v>50</v>
          </cell>
          <cell r="AY71">
            <v>-0.17791397428602451</v>
          </cell>
          <cell r="AZ71">
            <v>-11.604905598278279</v>
          </cell>
          <cell r="BA71">
            <v>42</v>
          </cell>
          <cell r="BB71">
            <v>2.2293696443244512E-2</v>
          </cell>
          <cell r="BC71">
            <v>-2.2293696443244512E-2</v>
          </cell>
          <cell r="BD71">
            <v>-46.146848221622257</v>
          </cell>
          <cell r="BE71">
            <v>34</v>
          </cell>
          <cell r="BF71">
            <v>213</v>
          </cell>
          <cell r="BH71" t="str">
            <v>Центральный федеральный округ</v>
          </cell>
          <cell r="BI71">
            <v>58053.226528728788</v>
          </cell>
          <cell r="BJ71">
            <v>69129.827794978264</v>
          </cell>
        </row>
        <row r="72">
          <cell r="A72" t="str">
            <v>Ставропольский</v>
          </cell>
          <cell r="J72">
            <v>22991</v>
          </cell>
          <cell r="K72">
            <v>2009249182.8800008</v>
          </cell>
          <cell r="L72">
            <v>515217</v>
          </cell>
          <cell r="M72">
            <v>2170207472.7699976</v>
          </cell>
          <cell r="N72">
            <v>4212.220234910722</v>
          </cell>
          <cell r="O72">
            <v>87392.857330259707</v>
          </cell>
          <cell r="P72">
            <v>4.4623915748121662E-2</v>
          </cell>
          <cell r="Q72">
            <v>0.92583276395940439</v>
          </cell>
          <cell r="R72">
            <v>996402</v>
          </cell>
          <cell r="S72">
            <v>0.68943659286111425</v>
          </cell>
          <cell r="T72">
            <v>-338189428.84710264</v>
          </cell>
          <cell r="U72">
            <v>22729</v>
          </cell>
          <cell r="V72">
            <v>1493239558.3600001</v>
          </cell>
          <cell r="W72">
            <v>6078</v>
          </cell>
          <cell r="X72">
            <v>364894321.46000004</v>
          </cell>
          <cell r="Y72">
            <v>314173105.25</v>
          </cell>
          <cell r="Z72">
            <v>199029608.67999998</v>
          </cell>
          <cell r="AA72">
            <v>115143496.56999998</v>
          </cell>
          <cell r="AB72">
            <v>23149</v>
          </cell>
          <cell r="AC72">
            <v>2040730570.29</v>
          </cell>
          <cell r="AD72">
            <v>453335</v>
          </cell>
          <cell r="AE72">
            <v>2077857174.7599995</v>
          </cell>
          <cell r="AF72">
            <v>26069</v>
          </cell>
          <cell r="AG72">
            <v>2824127150.0799999</v>
          </cell>
          <cell r="AH72">
            <v>498451</v>
          </cell>
          <cell r="AI72">
            <v>2192686991.6370029</v>
          </cell>
          <cell r="AJ72">
            <v>-6.2804138611759069E-3</v>
          </cell>
          <cell r="AK72">
            <v>-12</v>
          </cell>
          <cell r="AL72">
            <v>31</v>
          </cell>
          <cell r="AM72">
            <v>16134.775966321569</v>
          </cell>
          <cell r="AN72">
            <v>0.22642731403215915</v>
          </cell>
          <cell r="AO72">
            <v>23</v>
          </cell>
          <cell r="AP72">
            <v>72</v>
          </cell>
          <cell r="AQ72">
            <v>0.26741167671256982</v>
          </cell>
          <cell r="AR72">
            <v>0.1263558942017573</v>
          </cell>
          <cell r="AS72">
            <v>16</v>
          </cell>
          <cell r="AT72">
            <v>78</v>
          </cell>
          <cell r="AU72">
            <v>0.86099751838544269</v>
          </cell>
          <cell r="AV72">
            <v>-0.35339703315588344</v>
          </cell>
          <cell r="AW72">
            <v>-35</v>
          </cell>
          <cell r="AX72">
            <v>10</v>
          </cell>
          <cell r="AY72">
            <v>0.20238021293429154</v>
          </cell>
          <cell r="AZ72">
            <v>13.200780183158425</v>
          </cell>
          <cell r="BA72">
            <v>70</v>
          </cell>
          <cell r="BB72">
            <v>0.13650390991209591</v>
          </cell>
          <cell r="BC72">
            <v>-0.13650390991209591</v>
          </cell>
          <cell r="BD72">
            <v>-103.25195495604795</v>
          </cell>
          <cell r="BE72">
            <v>17</v>
          </cell>
          <cell r="BF72">
            <v>278</v>
          </cell>
          <cell r="BH72" t="str">
            <v>Северо-Кавказский федеральный округ</v>
          </cell>
          <cell r="BI72">
            <v>88156.316484081384</v>
          </cell>
          <cell r="BJ72">
            <v>108332.77648087767</v>
          </cell>
        </row>
        <row r="73">
          <cell r="A73" t="str">
            <v>Тамбовская</v>
          </cell>
          <cell r="J73">
            <v>9153</v>
          </cell>
          <cell r="K73">
            <v>559186238.52000058</v>
          </cell>
          <cell r="L73">
            <v>224114</v>
          </cell>
          <cell r="M73">
            <v>933721776.30999899</v>
          </cell>
          <cell r="N73">
            <v>4166.2804479416682</v>
          </cell>
          <cell r="O73">
            <v>61093.219547689347</v>
          </cell>
          <cell r="P73">
            <v>4.0840822081619176E-2</v>
          </cell>
          <cell r="Q73">
            <v>0.59887886596140472</v>
          </cell>
          <cell r="R73">
            <v>373698</v>
          </cell>
          <cell r="S73">
            <v>0.79962607952589171</v>
          </cell>
          <cell r="T73">
            <v>159779529.2386986</v>
          </cell>
          <cell r="U73">
            <v>9054</v>
          </cell>
          <cell r="V73">
            <v>482499055.11999995</v>
          </cell>
          <cell r="W73">
            <v>840</v>
          </cell>
          <cell r="X73">
            <v>27487399.73</v>
          </cell>
          <cell r="Y73">
            <v>46792811.649999999</v>
          </cell>
          <cell r="Z73">
            <v>35820037.100000001</v>
          </cell>
          <cell r="AA73">
            <v>10972774.550000001</v>
          </cell>
          <cell r="AB73">
            <v>11087</v>
          </cell>
          <cell r="AC73">
            <v>624379205.66999984</v>
          </cell>
          <cell r="AD73">
            <v>213944</v>
          </cell>
          <cell r="AE73">
            <v>953867035.99000025</v>
          </cell>
          <cell r="AF73">
            <v>10923</v>
          </cell>
          <cell r="AG73">
            <v>701164153.58000052</v>
          </cell>
          <cell r="AH73">
            <v>213319</v>
          </cell>
          <cell r="AI73">
            <v>920539936.0800004</v>
          </cell>
          <cell r="AJ73">
            <v>-1.0063507527678393E-2</v>
          </cell>
          <cell r="AK73">
            <v>-20</v>
          </cell>
          <cell r="AL73">
            <v>18</v>
          </cell>
          <cell r="AM73">
            <v>-10164.861816248791</v>
          </cell>
          <cell r="AN73">
            <v>-0.14264854766905025</v>
          </cell>
          <cell r="AO73">
            <v>-14</v>
          </cell>
          <cell r="AP73">
            <v>30</v>
          </cell>
          <cell r="AQ73">
            <v>9.2776673293571907E-2</v>
          </cell>
          <cell r="AR73">
            <v>-4.8279109217240615E-2</v>
          </cell>
          <cell r="AS73">
            <v>-6</v>
          </cell>
          <cell r="AT73">
            <v>44</v>
          </cell>
          <cell r="AU73">
            <v>1.7023367837493153</v>
          </cell>
          <cell r="AV73">
            <v>0.48794223220798916</v>
          </cell>
          <cell r="AW73">
            <v>49</v>
          </cell>
          <cell r="AX73">
            <v>80</v>
          </cell>
          <cell r="AY73">
            <v>-0.22223523901116271</v>
          </cell>
          <cell r="AZ73">
            <v>-14.495876333970131</v>
          </cell>
          <cell r="BA73">
            <v>35</v>
          </cell>
          <cell r="BB73">
            <v>4.753580376173204E-2</v>
          </cell>
          <cell r="BC73">
            <v>-4.753580376173204E-2</v>
          </cell>
          <cell r="BD73">
            <v>-58.76790188086602</v>
          </cell>
          <cell r="BE73">
            <v>27</v>
          </cell>
          <cell r="BF73">
            <v>234</v>
          </cell>
          <cell r="BH73" t="str">
            <v>Центральный федеральный округ</v>
          </cell>
          <cell r="BI73">
            <v>56316.334957157014</v>
          </cell>
          <cell r="BJ73">
            <v>64191.536535750296</v>
          </cell>
        </row>
        <row r="74">
          <cell r="A74" t="str">
            <v>Татарстан</v>
          </cell>
          <cell r="J74">
            <v>54414</v>
          </cell>
          <cell r="K74">
            <v>3228636140.2800021</v>
          </cell>
          <cell r="L74">
            <v>966626</v>
          </cell>
          <cell r="M74">
            <v>6261572815.6900024</v>
          </cell>
          <cell r="N74">
            <v>6477.7616324100554</v>
          </cell>
          <cell r="O74">
            <v>59334.659100231598</v>
          </cell>
          <cell r="P74">
            <v>5.6292713003788436E-2</v>
          </cell>
          <cell r="Q74">
            <v>0.51562702140743499</v>
          </cell>
          <cell r="R74">
            <v>1346518</v>
          </cell>
          <cell r="S74">
            <v>0.95716111234061974</v>
          </cell>
          <cell r="T74">
            <v>1592774927.8012996</v>
          </cell>
          <cell r="U74">
            <v>60962</v>
          </cell>
          <cell r="V74">
            <v>3150249440.8899994</v>
          </cell>
          <cell r="W74">
            <v>6395</v>
          </cell>
          <cell r="X74">
            <v>257649995.70999998</v>
          </cell>
          <cell r="Y74">
            <v>220991915.05000001</v>
          </cell>
          <cell r="Z74">
            <v>104701014.90000001</v>
          </cell>
          <cell r="AA74">
            <v>116290900.14999999</v>
          </cell>
          <cell r="AB74">
            <v>59687</v>
          </cell>
          <cell r="AC74">
            <v>4540628717.8500013</v>
          </cell>
          <cell r="AD74">
            <v>828899</v>
          </cell>
          <cell r="AE74">
            <v>5571963419.0599985</v>
          </cell>
          <cell r="AF74">
            <v>65682</v>
          </cell>
          <cell r="AG74">
            <v>5452199112.420001</v>
          </cell>
          <cell r="AH74">
            <v>908576</v>
          </cell>
          <cell r="AI74">
            <v>5994397210.6580114</v>
          </cell>
          <cell r="AJ74">
            <v>5.3883833944908671E-3</v>
          </cell>
          <cell r="AK74">
            <v>11</v>
          </cell>
          <cell r="AL74">
            <v>74</v>
          </cell>
          <cell r="AM74">
            <v>-11923.42226370654</v>
          </cell>
          <cell r="AN74">
            <v>-0.16732729867942633</v>
          </cell>
          <cell r="AO74">
            <v>-17</v>
          </cell>
          <cell r="AP74">
            <v>21</v>
          </cell>
          <cell r="AQ74">
            <v>0.10490141399560382</v>
          </cell>
          <cell r="AR74">
            <v>-3.6154368515208701E-2</v>
          </cell>
          <cell r="AS74">
            <v>-5</v>
          </cell>
          <cell r="AT74">
            <v>48</v>
          </cell>
          <cell r="AU74">
            <v>0.85772140007616859</v>
          </cell>
          <cell r="AV74">
            <v>-0.35667315146515755</v>
          </cell>
          <cell r="AW74">
            <v>-36</v>
          </cell>
          <cell r="AX74">
            <v>9</v>
          </cell>
          <cell r="AY74">
            <v>-0.33035451765268176</v>
          </cell>
          <cell r="AZ74">
            <v>-21.548239854171332</v>
          </cell>
          <cell r="BA74">
            <v>13</v>
          </cell>
          <cell r="BB74">
            <v>0.16615655224581041</v>
          </cell>
          <cell r="BC74">
            <v>-0.16615655224581041</v>
          </cell>
          <cell r="BD74">
            <v>-118.07827612290519</v>
          </cell>
          <cell r="BE74">
            <v>10</v>
          </cell>
          <cell r="BF74">
            <v>175</v>
          </cell>
          <cell r="BH74" t="str">
            <v>Приволжский федеральный округ</v>
          </cell>
          <cell r="BI74">
            <v>76073.99798699886</v>
          </cell>
          <cell r="BJ74">
            <v>83009.030060290504</v>
          </cell>
          <cell r="BK74" t="str">
            <v>*</v>
          </cell>
        </row>
        <row r="75">
          <cell r="A75" t="str">
            <v>Тверская</v>
          </cell>
          <cell r="J75">
            <v>13383</v>
          </cell>
          <cell r="K75">
            <v>869540157.52999997</v>
          </cell>
          <cell r="L75">
            <v>278545</v>
          </cell>
          <cell r="M75">
            <v>1268294141.5499995</v>
          </cell>
          <cell r="N75">
            <v>4553.282742644813</v>
          </cell>
          <cell r="O75">
            <v>64973.485580960922</v>
          </cell>
          <cell r="P75">
            <v>4.8046096680967168E-2</v>
          </cell>
          <cell r="Q75">
            <v>0.68559818187547816</v>
          </cell>
          <cell r="R75">
            <v>608047</v>
          </cell>
          <cell r="S75">
            <v>0.61079708202381289</v>
          </cell>
          <cell r="T75">
            <v>107046331.46349967</v>
          </cell>
          <cell r="U75">
            <v>13407</v>
          </cell>
          <cell r="V75">
            <v>759175385.24000001</v>
          </cell>
          <cell r="W75">
            <v>736</v>
          </cell>
          <cell r="X75">
            <v>34747613.309999995</v>
          </cell>
          <cell r="Y75">
            <v>52406800.290000007</v>
          </cell>
          <cell r="Z75">
            <v>36911797.069999993</v>
          </cell>
          <cell r="AA75">
            <v>15495003.220000001</v>
          </cell>
          <cell r="AB75">
            <v>14840</v>
          </cell>
          <cell r="AC75">
            <v>856464450.56999981</v>
          </cell>
          <cell r="AD75">
            <v>289210</v>
          </cell>
          <cell r="AE75">
            <v>1372500716.0599997</v>
          </cell>
          <cell r="AF75">
            <v>15453</v>
          </cell>
          <cell r="AG75">
            <v>1016755615.1999997</v>
          </cell>
          <cell r="AH75">
            <v>281488</v>
          </cell>
          <cell r="AI75">
            <v>1291267690.6799977</v>
          </cell>
          <cell r="AJ75">
            <v>-2.8582329283304009E-3</v>
          </cell>
          <cell r="AK75">
            <v>-6</v>
          </cell>
          <cell r="AL75">
            <v>42</v>
          </cell>
          <cell r="AM75">
            <v>-6284.595782977216</v>
          </cell>
          <cell r="AN75">
            <v>-8.8194849800680805E-2</v>
          </cell>
          <cell r="AO75">
            <v>-9</v>
          </cell>
          <cell r="AP75">
            <v>42</v>
          </cell>
          <cell r="AQ75">
            <v>5.4896695755948383E-2</v>
          </cell>
          <cell r="AR75">
            <v>-8.6159086754864139E-2</v>
          </cell>
          <cell r="AS75">
            <v>-11</v>
          </cell>
          <cell r="AT75">
            <v>22</v>
          </cell>
          <cell r="AU75">
            <v>1.5082129475326549</v>
          </cell>
          <cell r="AV75">
            <v>0.29381839599132875</v>
          </cell>
          <cell r="AW75">
            <v>29</v>
          </cell>
          <cell r="AX75">
            <v>66</v>
          </cell>
          <cell r="AY75">
            <v>-0.10961275081106736</v>
          </cell>
          <cell r="AZ75">
            <v>-7.1497791594775206</v>
          </cell>
          <cell r="BA75">
            <v>48</v>
          </cell>
          <cell r="BB75">
            <v>-3.6876318246257048E-2</v>
          </cell>
          <cell r="BC75">
            <v>3.6876318246257048E-2</v>
          </cell>
          <cell r="BD75">
            <v>-16.561840876871479</v>
          </cell>
          <cell r="BE75">
            <v>72</v>
          </cell>
          <cell r="BF75">
            <v>292</v>
          </cell>
          <cell r="BH75" t="str">
            <v>Центральный федеральный округ</v>
          </cell>
          <cell r="BI75">
            <v>57713.237909029638</v>
          </cell>
          <cell r="BJ75">
            <v>65796.648883711881</v>
          </cell>
        </row>
        <row r="76">
          <cell r="A76" t="str">
            <v>Томская</v>
          </cell>
          <cell r="J76">
            <v>13008</v>
          </cell>
          <cell r="K76">
            <v>672616969.52999985</v>
          </cell>
          <cell r="L76">
            <v>211930</v>
          </cell>
          <cell r="M76">
            <v>1096279891.5199993</v>
          </cell>
          <cell r="N76">
            <v>5172.8395768414066</v>
          </cell>
          <cell r="O76">
            <v>51707.946612084859</v>
          </cell>
          <cell r="P76">
            <v>6.1378757136790453E-2</v>
          </cell>
          <cell r="Q76">
            <v>0.61354493020702228</v>
          </cell>
          <cell r="R76">
            <v>364077</v>
          </cell>
          <cell r="S76">
            <v>0.77613618364613346</v>
          </cell>
          <cell r="T76">
            <v>171518546.94039965</v>
          </cell>
          <cell r="U76">
            <v>13113.8</v>
          </cell>
          <cell r="V76">
            <v>703235373.58000004</v>
          </cell>
          <cell r="W76">
            <v>271</v>
          </cell>
          <cell r="X76">
            <v>10869250.260000002</v>
          </cell>
          <cell r="Y76">
            <v>13177959.02158159</v>
          </cell>
          <cell r="Z76">
            <v>8269436.951581588</v>
          </cell>
          <cell r="AA76">
            <v>4908522.07</v>
          </cell>
          <cell r="AB76">
            <v>12933</v>
          </cell>
          <cell r="AC76">
            <v>654869356.1099999</v>
          </cell>
          <cell r="AD76">
            <v>210759</v>
          </cell>
          <cell r="AE76">
            <v>1132730229.8599999</v>
          </cell>
          <cell r="AF76">
            <v>14716</v>
          </cell>
          <cell r="AG76">
            <v>765256002.36999977</v>
          </cell>
          <cell r="AH76">
            <v>210304</v>
          </cell>
          <cell r="AI76">
            <v>1102193296.48</v>
          </cell>
          <cell r="AJ76">
            <v>1.0474427527492884E-2</v>
          </cell>
          <cell r="AK76">
            <v>21</v>
          </cell>
          <cell r="AL76">
            <v>83</v>
          </cell>
          <cell r="AM76">
            <v>-19550.134751853278</v>
          </cell>
          <cell r="AN76">
            <v>-0.27435673789762033</v>
          </cell>
          <cell r="AO76">
            <v>-27</v>
          </cell>
          <cell r="AP76">
            <v>8</v>
          </cell>
          <cell r="AQ76">
            <v>2.0665253397184648E-2</v>
          </cell>
          <cell r="AR76">
            <v>-0.12039052911362788</v>
          </cell>
          <cell r="AS76">
            <v>-15</v>
          </cell>
          <cell r="AT76">
            <v>1</v>
          </cell>
          <cell r="AU76">
            <v>1.2124073607981851</v>
          </cell>
          <cell r="AV76">
            <v>-1.9871907431410207E-3</v>
          </cell>
          <cell r="AW76">
            <v>0</v>
          </cell>
          <cell r="AX76">
            <v>41</v>
          </cell>
          <cell r="AY76">
            <v>-0.20318840232854263</v>
          </cell>
          <cell r="AZ76">
            <v>-13.253496456084438</v>
          </cell>
          <cell r="BA76">
            <v>38</v>
          </cell>
          <cell r="BB76">
            <v>5.5561091104057237E-3</v>
          </cell>
          <cell r="BC76">
            <v>-5.5561091104057237E-3</v>
          </cell>
          <cell r="BD76">
            <v>-37.778054555202864</v>
          </cell>
          <cell r="BE76">
            <v>46</v>
          </cell>
          <cell r="BF76">
            <v>217</v>
          </cell>
          <cell r="BH76" t="str">
            <v>Сибирский федеральный округ</v>
          </cell>
          <cell r="BI76">
            <v>50635.533604732074</v>
          </cell>
          <cell r="BJ76">
            <v>52001.631039005151</v>
          </cell>
        </row>
        <row r="77">
          <cell r="A77" t="str">
            <v>Тульская</v>
          </cell>
          <cell r="J77">
            <v>14121</v>
          </cell>
          <cell r="K77">
            <v>884679877.32000017</v>
          </cell>
          <cell r="L77">
            <v>303291</v>
          </cell>
          <cell r="M77">
            <v>1485263583.4299986</v>
          </cell>
          <cell r="N77">
            <v>4897.156801322817</v>
          </cell>
          <cell r="O77">
            <v>62649.94528149566</v>
          </cell>
          <cell r="P77">
            <v>4.6559245081456424E-2</v>
          </cell>
          <cell r="Q77">
            <v>0.59563830096538262</v>
          </cell>
          <cell r="R77">
            <v>643867</v>
          </cell>
          <cell r="S77">
            <v>0.62806138534821632</v>
          </cell>
          <cell r="T77">
            <v>258973081.92109871</v>
          </cell>
          <cell r="U77">
            <v>15174</v>
          </cell>
          <cell r="V77">
            <v>850274835.07000005</v>
          </cell>
          <cell r="W77">
            <v>827</v>
          </cell>
          <cell r="X77">
            <v>39415886.030000001</v>
          </cell>
          <cell r="Y77">
            <v>41182778.890000001</v>
          </cell>
          <cell r="Z77">
            <v>29933659.669999998</v>
          </cell>
          <cell r="AA77">
            <v>11249119.219999999</v>
          </cell>
          <cell r="AB77">
            <v>16141</v>
          </cell>
          <cell r="AC77">
            <v>908606837.25999975</v>
          </cell>
          <cell r="AD77">
            <v>313760</v>
          </cell>
          <cell r="AE77">
            <v>1597979718.3799996</v>
          </cell>
          <cell r="AF77">
            <v>16738</v>
          </cell>
          <cell r="AG77">
            <v>1042481944.3</v>
          </cell>
          <cell r="AH77">
            <v>306038</v>
          </cell>
          <cell r="AI77">
            <v>1526451942.4300015</v>
          </cell>
          <cell r="AJ77">
            <v>-4.3450845278411449E-3</v>
          </cell>
          <cell r="AK77">
            <v>-9</v>
          </cell>
          <cell r="AL77">
            <v>36</v>
          </cell>
          <cell r="AM77">
            <v>-8608.1360824424773</v>
          </cell>
          <cell r="AN77">
            <v>-0.1208022433059618</v>
          </cell>
          <cell r="AO77">
            <v>-12</v>
          </cell>
          <cell r="AP77">
            <v>36</v>
          </cell>
          <cell r="AQ77">
            <v>5.4501120337419273E-2</v>
          </cell>
          <cell r="AR77">
            <v>-8.6554662173393249E-2</v>
          </cell>
          <cell r="AS77">
            <v>-11</v>
          </cell>
          <cell r="AT77">
            <v>22</v>
          </cell>
          <cell r="AU77">
            <v>1.0448269222885207</v>
          </cell>
          <cell r="AV77">
            <v>-0.16956762925280544</v>
          </cell>
          <cell r="AW77">
            <v>-17</v>
          </cell>
          <cell r="AX77">
            <v>22</v>
          </cell>
          <cell r="AY77">
            <v>-0.2264437649800225</v>
          </cell>
          <cell r="AZ77">
            <v>-14.770388478238255</v>
          </cell>
          <cell r="BA77">
            <v>33</v>
          </cell>
          <cell r="BB77">
            <v>-3.3366267210606836E-2</v>
          </cell>
          <cell r="BC77">
            <v>3.3366267210606836E-2</v>
          </cell>
          <cell r="BD77">
            <v>-18.316866394696582</v>
          </cell>
          <cell r="BE77">
            <v>70</v>
          </cell>
          <cell r="BF77">
            <v>219</v>
          </cell>
          <cell r="BH77" t="str">
            <v>Центральный федеральный округ</v>
          </cell>
          <cell r="BI77">
            <v>56291.855353447725</v>
          </cell>
          <cell r="BJ77">
            <v>62282.348207671166</v>
          </cell>
        </row>
        <row r="78">
          <cell r="A78" t="str">
            <v>Тыва</v>
          </cell>
          <cell r="J78">
            <v>1382</v>
          </cell>
          <cell r="K78">
            <v>114976009.24000008</v>
          </cell>
          <cell r="L78">
            <v>41099</v>
          </cell>
          <cell r="M78">
            <v>108280443.21000011</v>
          </cell>
          <cell r="N78">
            <v>2634.62476483613</v>
          </cell>
          <cell r="O78">
            <v>83195.37571635317</v>
          </cell>
          <cell r="P78">
            <v>3.3626122290080052E-2</v>
          </cell>
          <cell r="Q78">
            <v>1.0618354139631154</v>
          </cell>
          <cell r="R78">
            <v>56810</v>
          </cell>
          <cell r="S78">
            <v>0.96459543507598422</v>
          </cell>
          <cell r="T78">
            <v>-31600067.9683</v>
          </cell>
          <cell r="U78">
            <v>1118</v>
          </cell>
          <cell r="V78">
            <v>74250496.110000014</v>
          </cell>
          <cell r="W78">
            <v>76</v>
          </cell>
          <cell r="X78">
            <v>7474484.6799999997</v>
          </cell>
          <cell r="Y78">
            <v>8864219.6099999994</v>
          </cell>
          <cell r="Z78">
            <v>7704635.1400000006</v>
          </cell>
          <cell r="AA78">
            <v>1159584.47</v>
          </cell>
          <cell r="AB78">
            <v>1458</v>
          </cell>
          <cell r="AC78">
            <v>95499850.059999973</v>
          </cell>
          <cell r="AD78">
            <v>33062</v>
          </cell>
          <cell r="AE78">
            <v>104427446.08000004</v>
          </cell>
          <cell r="AF78">
            <v>1715</v>
          </cell>
          <cell r="AG78">
            <v>131067580.84999999</v>
          </cell>
          <cell r="AH78">
            <v>32935</v>
          </cell>
          <cell r="AI78">
            <v>102429254.00000003</v>
          </cell>
          <cell r="AJ78">
            <v>-1.7278207319217517E-2</v>
          </cell>
          <cell r="AK78">
            <v>-34</v>
          </cell>
          <cell r="AL78">
            <v>5</v>
          </cell>
          <cell r="AM78">
            <v>11937.294352415032</v>
          </cell>
          <cell r="AN78">
            <v>0.16752197258086979</v>
          </cell>
          <cell r="AO78">
            <v>17</v>
          </cell>
          <cell r="AP78">
            <v>71</v>
          </cell>
          <cell r="AQ78">
            <v>6.7978533094812166E-2</v>
          </cell>
          <cell r="AR78">
            <v>-7.3077249416000356E-2</v>
          </cell>
          <cell r="AS78">
            <v>-9</v>
          </cell>
          <cell r="AT78">
            <v>33</v>
          </cell>
          <cell r="AU78">
            <v>1.1859305342773141</v>
          </cell>
          <cell r="AV78">
            <v>-2.8464017264012043E-2</v>
          </cell>
          <cell r="AW78">
            <v>-3</v>
          </cell>
          <cell r="AX78">
            <v>34</v>
          </cell>
          <cell r="AY78">
            <v>0.37900703112092926</v>
          </cell>
          <cell r="AZ78">
            <v>24.721727648953991</v>
          </cell>
          <cell r="BA78">
            <v>79</v>
          </cell>
          <cell r="BB78">
            <v>0.24308874236283345</v>
          </cell>
          <cell r="BC78">
            <v>-0.24308874236283345</v>
          </cell>
          <cell r="BD78">
            <v>-156.54437118141672</v>
          </cell>
          <cell r="BE78">
            <v>8</v>
          </cell>
          <cell r="BF78">
            <v>230</v>
          </cell>
          <cell r="BH78" t="str">
            <v>Сибирский федеральный округ</v>
          </cell>
          <cell r="BI78">
            <v>65500.58303155005</v>
          </cell>
          <cell r="BJ78">
            <v>76424.245393585996</v>
          </cell>
        </row>
        <row r="79">
          <cell r="A79" t="str">
            <v>Тюменская</v>
          </cell>
          <cell r="J79">
            <v>16003</v>
          </cell>
          <cell r="K79">
            <v>958669553.06999993</v>
          </cell>
          <cell r="L79">
            <v>325938</v>
          </cell>
          <cell r="M79">
            <v>2109444339.1600006</v>
          </cell>
          <cell r="N79">
            <v>6471.9190126956673</v>
          </cell>
          <cell r="O79">
            <v>59905.614764106729</v>
          </cell>
          <cell r="P79">
            <v>4.9098294767716558E-2</v>
          </cell>
          <cell r="Q79">
            <v>0.45446544157299296</v>
          </cell>
          <cell r="R79">
            <v>595682</v>
          </cell>
          <cell r="S79">
            <v>0.72955704553771983</v>
          </cell>
          <cell r="T79">
            <v>665602588.08320045</v>
          </cell>
          <cell r="U79">
            <v>43011</v>
          </cell>
          <cell r="V79">
            <v>2280943985.6700001</v>
          </cell>
          <cell r="W79">
            <v>3607</v>
          </cell>
          <cell r="X79">
            <v>127532569.21000001</v>
          </cell>
          <cell r="Y79">
            <v>214257338.69999999</v>
          </cell>
          <cell r="Z79">
            <v>144995213.43000001</v>
          </cell>
          <cell r="AA79">
            <v>69262125.270000011</v>
          </cell>
          <cell r="AB79">
            <v>16514</v>
          </cell>
          <cell r="AC79">
            <v>1000297038.1099995</v>
          </cell>
          <cell r="AD79">
            <v>330850</v>
          </cell>
          <cell r="AE79">
            <v>2190721227.829999</v>
          </cell>
          <cell r="AF79">
            <v>18795</v>
          </cell>
          <cell r="AG79">
            <v>1188495580.5800004</v>
          </cell>
          <cell r="AH79">
            <v>329747</v>
          </cell>
          <cell r="AI79">
            <v>2143265007.5599999</v>
          </cell>
          <cell r="AJ79">
            <v>-1.8060348415810112E-3</v>
          </cell>
          <cell r="AK79">
            <v>-4</v>
          </cell>
          <cell r="AL79">
            <v>52</v>
          </cell>
          <cell r="AM79">
            <v>-11352.466599831409</v>
          </cell>
          <cell r="AN79">
            <v>-0.15931479465256268</v>
          </cell>
          <cell r="AO79">
            <v>-16</v>
          </cell>
          <cell r="AP79">
            <v>25</v>
          </cell>
          <cell r="AQ79">
            <v>8.3862267791960196E-2</v>
          </cell>
          <cell r="AR79">
            <v>-5.7193514718852326E-2</v>
          </cell>
          <cell r="AS79">
            <v>-7</v>
          </cell>
          <cell r="AT79">
            <v>39</v>
          </cell>
          <cell r="AU79">
            <v>1.6800205628038094</v>
          </cell>
          <cell r="AV79">
            <v>0.46562601126248326</v>
          </cell>
          <cell r="AW79">
            <v>47</v>
          </cell>
          <cell r="AX79">
            <v>79</v>
          </cell>
          <cell r="AY79">
            <v>-0.40978514081429485</v>
          </cell>
          <cell r="AZ79">
            <v>-26.729310577267107</v>
          </cell>
          <cell r="BA79">
            <v>7</v>
          </cell>
          <cell r="BB79">
            <v>-1.484660722381744E-2</v>
          </cell>
          <cell r="BC79">
            <v>1.484660722381744E-2</v>
          </cell>
          <cell r="BD79">
            <v>-27.576696388091282</v>
          </cell>
          <cell r="BE79">
            <v>62</v>
          </cell>
          <cell r="BF79">
            <v>264</v>
          </cell>
          <cell r="BH79" t="str">
            <v>Уральский федеральный округ</v>
          </cell>
          <cell r="BI79">
            <v>60572.667924791058</v>
          </cell>
          <cell r="BJ79">
            <v>63234.667761638753</v>
          </cell>
        </row>
        <row r="80">
          <cell r="A80" t="str">
            <v>Удмуртская</v>
          </cell>
          <cell r="J80">
            <v>14153</v>
          </cell>
          <cell r="K80">
            <v>769337706.36999941</v>
          </cell>
          <cell r="L80">
            <v>292152</v>
          </cell>
          <cell r="M80">
            <v>1364907724.5500002</v>
          </cell>
          <cell r="N80">
            <v>4671.9095695049155</v>
          </cell>
          <cell r="O80">
            <v>54358.631129089197</v>
          </cell>
          <cell r="P80">
            <v>4.8443960678003231E-2</v>
          </cell>
          <cell r="Q80">
            <v>0.56365547101262414</v>
          </cell>
          <cell r="R80">
            <v>541926</v>
          </cell>
          <cell r="S80">
            <v>0.71879924565346565</v>
          </cell>
          <cell r="T80">
            <v>281641241.53350079</v>
          </cell>
          <cell r="U80">
            <v>14436</v>
          </cell>
          <cell r="V80">
            <v>712612195.73000002</v>
          </cell>
          <cell r="W80">
            <v>1288</v>
          </cell>
          <cell r="X80">
            <v>40623199.909999996</v>
          </cell>
          <cell r="Y80">
            <v>43435848.600000001</v>
          </cell>
          <cell r="Z80">
            <v>25385200.200000003</v>
          </cell>
          <cell r="AA80">
            <v>18050648.399999999</v>
          </cell>
          <cell r="AB80">
            <v>15798</v>
          </cell>
          <cell r="AC80">
            <v>778885768.18000007</v>
          </cell>
          <cell r="AD80">
            <v>278157</v>
          </cell>
          <cell r="AE80">
            <v>1357912218.0900004</v>
          </cell>
          <cell r="AF80">
            <v>17977</v>
          </cell>
          <cell r="AG80">
            <v>953240081.60999978</v>
          </cell>
          <cell r="AH80">
            <v>279400</v>
          </cell>
          <cell r="AI80">
            <v>1322042777.3035994</v>
          </cell>
          <cell r="AJ80">
            <v>-2.4603689312943378E-3</v>
          </cell>
          <cell r="AK80">
            <v>-5</v>
          </cell>
          <cell r="AL80">
            <v>48</v>
          </cell>
          <cell r="AM80">
            <v>-16899.45023484894</v>
          </cell>
          <cell r="AN80">
            <v>-0.23715836732311057</v>
          </cell>
          <cell r="AO80">
            <v>-24</v>
          </cell>
          <cell r="AP80">
            <v>11</v>
          </cell>
          <cell r="AQ80">
            <v>8.9221390967026873E-2</v>
          </cell>
          <cell r="AR80">
            <v>-5.1834391543785649E-2</v>
          </cell>
          <cell r="AS80">
            <v>-6</v>
          </cell>
          <cell r="AT80">
            <v>44</v>
          </cell>
          <cell r="AU80">
            <v>1.0692374971994176</v>
          </cell>
          <cell r="AV80">
            <v>-0.14515705434190851</v>
          </cell>
          <cell r="AW80">
            <v>-15</v>
          </cell>
          <cell r="AX80">
            <v>27</v>
          </cell>
          <cell r="AY80">
            <v>-0.26797990777581282</v>
          </cell>
          <cell r="AZ80">
            <v>-17.479692331384868</v>
          </cell>
          <cell r="BA80">
            <v>22</v>
          </cell>
          <cell r="BB80">
            <v>5.0313312266094326E-2</v>
          </cell>
          <cell r="BC80">
            <v>-5.0313312266094326E-2</v>
          </cell>
          <cell r="BD80">
            <v>-60.156656133047164</v>
          </cell>
          <cell r="BE80">
            <v>25</v>
          </cell>
          <cell r="BF80">
            <v>177</v>
          </cell>
          <cell r="BH80" t="str">
            <v>Приволжский федеральный округ</v>
          </cell>
          <cell r="BI80">
            <v>49302.808468160532</v>
          </cell>
          <cell r="BJ80">
            <v>53025.537164710448</v>
          </cell>
        </row>
        <row r="81">
          <cell r="A81" t="str">
            <v>Ульяновская</v>
          </cell>
          <cell r="J81">
            <v>13485</v>
          </cell>
          <cell r="K81">
            <v>1121313748.4300001</v>
          </cell>
          <cell r="L81">
            <v>277745</v>
          </cell>
          <cell r="M81">
            <v>1463847804.9499989</v>
          </cell>
          <cell r="N81">
            <v>5270.4740137536191</v>
          </cell>
          <cell r="O81">
            <v>83152.669516499824</v>
          </cell>
          <cell r="P81">
            <v>4.8551729104034276E-2</v>
          </cell>
          <cell r="Q81">
            <v>0.76600432410956898</v>
          </cell>
          <cell r="R81">
            <v>416599</v>
          </cell>
          <cell r="S81">
            <v>0.88892836196598324</v>
          </cell>
          <cell r="T81">
            <v>5849061.381499052</v>
          </cell>
          <cell r="U81">
            <v>13579</v>
          </cell>
          <cell r="V81">
            <v>991484788.4000001</v>
          </cell>
          <cell r="W81">
            <v>1263</v>
          </cell>
          <cell r="X81">
            <v>72575167.680000007</v>
          </cell>
          <cell r="Y81">
            <v>48854551.069999993</v>
          </cell>
          <cell r="Z81">
            <v>29290271.090000004</v>
          </cell>
          <cell r="AA81">
            <v>19564279.979999997</v>
          </cell>
          <cell r="AB81">
            <v>13918</v>
          </cell>
          <cell r="AC81">
            <v>1418982078.05</v>
          </cell>
          <cell r="AD81">
            <v>217974</v>
          </cell>
          <cell r="AE81">
            <v>1247730473.5699997</v>
          </cell>
          <cell r="AF81">
            <v>16595</v>
          </cell>
          <cell r="AG81">
            <v>1824379849.9199991</v>
          </cell>
          <cell r="AH81">
            <v>234900</v>
          </cell>
          <cell r="AI81">
            <v>1288543883.0760016</v>
          </cell>
          <cell r="AJ81">
            <v>-2.3526005052632928E-3</v>
          </cell>
          <cell r="AK81">
            <v>-5</v>
          </cell>
          <cell r="AL81">
            <v>48</v>
          </cell>
          <cell r="AM81">
            <v>11894.588152561686</v>
          </cell>
          <cell r="AN81">
            <v>0.1669226552959259</v>
          </cell>
          <cell r="AO81">
            <v>17</v>
          </cell>
          <cell r="AP81">
            <v>71</v>
          </cell>
          <cell r="AQ81">
            <v>9.301126739818838E-2</v>
          </cell>
          <cell r="AR81">
            <v>-4.8044515112624142E-2</v>
          </cell>
          <cell r="AS81">
            <v>-6</v>
          </cell>
          <cell r="AT81">
            <v>44</v>
          </cell>
          <cell r="AU81">
            <v>0.67315794963658271</v>
          </cell>
          <cell r="AV81">
            <v>-0.54123660190474343</v>
          </cell>
          <cell r="AW81">
            <v>-54</v>
          </cell>
          <cell r="AX81">
            <v>2</v>
          </cell>
          <cell r="AY81">
            <v>-5.1891894680922146E-3</v>
          </cell>
          <cell r="AZ81">
            <v>-0.3384784930495503</v>
          </cell>
          <cell r="BA81">
            <v>64</v>
          </cell>
          <cell r="BB81">
            <v>0.2742116032187325</v>
          </cell>
          <cell r="BC81">
            <v>-0.2742116032187325</v>
          </cell>
          <cell r="BD81">
            <v>-172.10580160936624</v>
          </cell>
          <cell r="BE81">
            <v>6</v>
          </cell>
          <cell r="BF81">
            <v>235</v>
          </cell>
          <cell r="BH81" t="str">
            <v>Приволжский федеральный округ</v>
          </cell>
          <cell r="BI81">
            <v>101953.01609785888</v>
          </cell>
          <cell r="BJ81">
            <v>109935.51370412769</v>
          </cell>
        </row>
        <row r="82">
          <cell r="A82" t="str">
            <v>Хабаровский</v>
          </cell>
          <cell r="J82">
            <v>13069</v>
          </cell>
          <cell r="K82">
            <v>971711856.74999988</v>
          </cell>
          <cell r="L82">
            <v>235362</v>
          </cell>
          <cell r="M82">
            <v>1428654163.410002</v>
          </cell>
          <cell r="N82">
            <v>6070.0289911285681</v>
          </cell>
          <cell r="O82">
            <v>74352.426103756967</v>
          </cell>
          <cell r="P82">
            <v>5.5527230394031325E-2</v>
          </cell>
          <cell r="Q82">
            <v>0.68015890873873674</v>
          </cell>
          <cell r="R82">
            <v>440874</v>
          </cell>
          <cell r="S82">
            <v>0.71180427968081583</v>
          </cell>
          <cell r="T82">
            <v>128351849.07570159</v>
          </cell>
          <cell r="U82">
            <v>14065</v>
          </cell>
          <cell r="V82">
            <v>917772239.53999984</v>
          </cell>
          <cell r="W82">
            <v>1575</v>
          </cell>
          <cell r="X82">
            <v>70794798.150000006</v>
          </cell>
          <cell r="Y82">
            <v>83760526.590000004</v>
          </cell>
          <cell r="Z82">
            <v>55076858.369999997</v>
          </cell>
          <cell r="AA82">
            <v>28683668.219999999</v>
          </cell>
          <cell r="AB82">
            <v>12775</v>
          </cell>
          <cell r="AC82">
            <v>857587499.90999997</v>
          </cell>
          <cell r="AD82">
            <v>246443</v>
          </cell>
          <cell r="AE82">
            <v>1515914760.5299995</v>
          </cell>
          <cell r="AF82">
            <v>14325</v>
          </cell>
          <cell r="AG82">
            <v>1106632300.9500005</v>
          </cell>
          <cell r="AH82">
            <v>239487</v>
          </cell>
          <cell r="AI82">
            <v>1454798896.9300003</v>
          </cell>
          <cell r="AJ82">
            <v>4.6229007847337564E-3</v>
          </cell>
          <cell r="AK82">
            <v>9</v>
          </cell>
          <cell r="AL82">
            <v>73</v>
          </cell>
          <cell r="AM82">
            <v>3094.3447398188291</v>
          </cell>
          <cell r="AN82">
            <v>4.3424474538052836E-2</v>
          </cell>
          <cell r="AO82">
            <v>4</v>
          </cell>
          <cell r="AP82">
            <v>63</v>
          </cell>
          <cell r="AQ82">
            <v>0.1119800924280128</v>
          </cell>
          <cell r="AR82">
            <v>-2.9075690082799727E-2</v>
          </cell>
          <cell r="AS82">
            <v>-4</v>
          </cell>
          <cell r="AT82">
            <v>50</v>
          </cell>
          <cell r="AU82">
            <v>1.1831452137560758</v>
          </cell>
          <cell r="AV82">
            <v>-3.1249337785250297E-2</v>
          </cell>
          <cell r="AW82">
            <v>-3</v>
          </cell>
          <cell r="AX82">
            <v>34</v>
          </cell>
          <cell r="AY82">
            <v>-0.11667674189774435</v>
          </cell>
          <cell r="AZ82">
            <v>-7.6105465052520289</v>
          </cell>
          <cell r="BA82">
            <v>47</v>
          </cell>
          <cell r="BB82">
            <v>-4.496374415179169E-2</v>
          </cell>
          <cell r="BC82">
            <v>4.496374415179169E-2</v>
          </cell>
          <cell r="BD82">
            <v>-12.518127924104158</v>
          </cell>
          <cell r="BE82">
            <v>76</v>
          </cell>
          <cell r="BF82">
            <v>343</v>
          </cell>
          <cell r="BH82" t="str">
            <v>Дальневосточный федеральный округ</v>
          </cell>
          <cell r="BI82">
            <v>67130.136979256364</v>
          </cell>
          <cell r="BJ82">
            <v>77251.818565445064</v>
          </cell>
        </row>
        <row r="83">
          <cell r="A83" t="str">
            <v>Хакасия</v>
          </cell>
          <cell r="J83">
            <v>4892</v>
          </cell>
          <cell r="K83">
            <v>347935092.13000023</v>
          </cell>
          <cell r="L83">
            <v>101909</v>
          </cell>
          <cell r="M83">
            <v>368458690.01000005</v>
          </cell>
          <cell r="N83">
            <v>3615.5657499337649</v>
          </cell>
          <cell r="O83">
            <v>71123.281302125964</v>
          </cell>
          <cell r="P83">
            <v>4.8003611064773473E-2</v>
          </cell>
          <cell r="Q83">
            <v>0.94429878182695925</v>
          </cell>
          <cell r="R83">
            <v>201861</v>
          </cell>
          <cell r="S83">
            <v>0.67312985998616215</v>
          </cell>
          <cell r="T83">
            <v>-64221900.822300196</v>
          </cell>
          <cell r="U83">
            <v>4967</v>
          </cell>
          <cell r="V83">
            <v>287681277.73000002</v>
          </cell>
          <cell r="W83">
            <v>333</v>
          </cell>
          <cell r="X83">
            <v>20194802.52</v>
          </cell>
          <cell r="Y83">
            <v>33204915.290000003</v>
          </cell>
          <cell r="Z83">
            <v>24169069.169999998</v>
          </cell>
          <cell r="AA83">
            <v>9035846.1199999992</v>
          </cell>
          <cell r="AB83">
            <v>5304</v>
          </cell>
          <cell r="AC83">
            <v>294925044.15999985</v>
          </cell>
          <cell r="AD83">
            <v>109980</v>
          </cell>
          <cell r="AE83">
            <v>414809863.93000013</v>
          </cell>
          <cell r="AF83">
            <v>5284</v>
          </cell>
          <cell r="AG83">
            <v>405522627.36999995</v>
          </cell>
          <cell r="AH83">
            <v>102652</v>
          </cell>
          <cell r="AI83">
            <v>374052128.58999991</v>
          </cell>
          <cell r="AJ83">
            <v>-2.900718544524096E-3</v>
          </cell>
          <cell r="AK83">
            <v>-6</v>
          </cell>
          <cell r="AL83">
            <v>42</v>
          </cell>
          <cell r="AM83">
            <v>-134.80006181217323</v>
          </cell>
          <cell r="AN83">
            <v>-1.8917161286409829E-3</v>
          </cell>
          <cell r="AO83">
            <v>0</v>
          </cell>
          <cell r="AP83">
            <v>55</v>
          </cell>
          <cell r="AQ83">
            <v>6.704248037044494E-2</v>
          </cell>
          <cell r="AR83">
            <v>-7.4013302140367582E-2</v>
          </cell>
          <cell r="AS83">
            <v>-9</v>
          </cell>
          <cell r="AT83">
            <v>33</v>
          </cell>
          <cell r="AU83">
            <v>1.6442307498236435</v>
          </cell>
          <cell r="AV83">
            <v>0.42983619828231734</v>
          </cell>
          <cell r="AW83">
            <v>43</v>
          </cell>
          <cell r="AX83">
            <v>76</v>
          </cell>
          <cell r="AY83">
            <v>0.22636205432072631</v>
          </cell>
          <cell r="AZ83">
            <v>14.765058686178298</v>
          </cell>
          <cell r="BA83">
            <v>72</v>
          </cell>
          <cell r="BB83">
            <v>-7.3386070194580835E-2</v>
          </cell>
          <cell r="BC83">
            <v>7.3386070194580835E-2</v>
          </cell>
          <cell r="BD83">
            <v>1.6930350972904142</v>
          </cell>
          <cell r="BE83">
            <v>83</v>
          </cell>
          <cell r="BF83">
            <v>361</v>
          </cell>
          <cell r="BH83" t="str">
            <v>Сибирский федеральный округ</v>
          </cell>
          <cell r="BI83">
            <v>55604.269260935114</v>
          </cell>
          <cell r="BJ83">
            <v>76745.38746593488</v>
          </cell>
        </row>
        <row r="84">
          <cell r="A84" t="str">
            <v>Ханты-Мансийский Автономный округ - Югра</v>
          </cell>
          <cell r="J84">
            <v>20802</v>
          </cell>
          <cell r="K84">
            <v>1244251382.73</v>
          </cell>
          <cell r="L84">
            <v>391036</v>
          </cell>
          <cell r="M84">
            <v>2784672337.789999</v>
          </cell>
          <cell r="N84">
            <v>7121.2684709080468</v>
          </cell>
          <cell r="O84">
            <v>59814.026667147387</v>
          </cell>
          <cell r="P84">
            <v>5.3197148088667025E-2</v>
          </cell>
          <cell r="Q84">
            <v>0.44682146830871883</v>
          </cell>
          <cell r="R84">
            <v>740718</v>
          </cell>
          <cell r="S84">
            <v>0.70388640931276591</v>
          </cell>
          <cell r="T84">
            <v>899946317.36829925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24366</v>
          </cell>
          <cell r="AC84">
            <v>1334973316.5300004</v>
          </cell>
          <cell r="AD84">
            <v>408911</v>
          </cell>
          <cell r="AE84">
            <v>3009552672.4500012</v>
          </cell>
          <cell r="AF84">
            <v>24906</v>
          </cell>
          <cell r="AG84">
            <v>1584319373.0600009</v>
          </cell>
          <cell r="AH84">
            <v>398144</v>
          </cell>
          <cell r="AI84">
            <v>2890762149.2500024</v>
          </cell>
          <cell r="AJ84">
            <v>2.2928184793694559E-3</v>
          </cell>
          <cell r="AK84">
            <v>5</v>
          </cell>
          <cell r="AL84">
            <v>61</v>
          </cell>
          <cell r="AM84">
            <v>-11444.05469679075</v>
          </cell>
          <cell r="AN84">
            <v>-0.16060009584516105</v>
          </cell>
          <cell r="AO84">
            <v>-16</v>
          </cell>
          <cell r="AP84">
            <v>25</v>
          </cell>
          <cell r="AQ84">
            <v>0</v>
          </cell>
          <cell r="AR84">
            <v>0</v>
          </cell>
          <cell r="AS84">
            <v>0</v>
          </cell>
          <cell r="AT84">
            <v>62</v>
          </cell>
          <cell r="AU84">
            <v>0</v>
          </cell>
          <cell r="AV84">
            <v>0</v>
          </cell>
          <cell r="AW84">
            <v>0</v>
          </cell>
          <cell r="AX84">
            <v>41</v>
          </cell>
          <cell r="AY84">
            <v>-0.41971237881984569</v>
          </cell>
          <cell r="AZ84">
            <v>-27.376840712931706</v>
          </cell>
          <cell r="BA84">
            <v>6</v>
          </cell>
          <cell r="BB84">
            <v>-4.3713668744543431E-2</v>
          </cell>
          <cell r="BC84">
            <v>4.3713668744543431E-2</v>
          </cell>
          <cell r="BD84">
            <v>-13.143165627728287</v>
          </cell>
          <cell r="BE84">
            <v>75</v>
          </cell>
          <cell r="BF84">
            <v>270</v>
          </cell>
          <cell r="BH84" t="str">
            <v>Уральский федеральный округ</v>
          </cell>
          <cell r="BI84">
            <v>54788.365613149486</v>
          </cell>
          <cell r="BJ84">
            <v>63611.95587649566</v>
          </cell>
        </row>
        <row r="85">
          <cell r="A85" t="str">
            <v>Челябинская</v>
          </cell>
          <cell r="J85">
            <v>42944</v>
          </cell>
          <cell r="K85">
            <v>2896926925.2299981</v>
          </cell>
          <cell r="L85">
            <v>752134</v>
          </cell>
          <cell r="M85">
            <v>4600871162.8600025</v>
          </cell>
          <cell r="N85">
            <v>6117.0897245171773</v>
          </cell>
          <cell r="O85">
            <v>67458.24620971494</v>
          </cell>
          <cell r="P85">
            <v>5.7096208920219001E-2</v>
          </cell>
          <cell r="Q85">
            <v>0.62964747820262912</v>
          </cell>
          <cell r="R85">
            <v>1276125</v>
          </cell>
          <cell r="S85">
            <v>0.78585196068828156</v>
          </cell>
          <cell r="T85">
            <v>645743870.17220402</v>
          </cell>
          <cell r="U85">
            <v>44620</v>
          </cell>
          <cell r="V85">
            <v>2663844522.29</v>
          </cell>
          <cell r="W85">
            <v>4494</v>
          </cell>
          <cell r="X85">
            <v>188185503.25000003</v>
          </cell>
          <cell r="Y85">
            <v>305665510.95000005</v>
          </cell>
          <cell r="Z85">
            <v>210114903.48999995</v>
          </cell>
          <cell r="AA85">
            <v>95550607.459999993</v>
          </cell>
          <cell r="AB85">
            <v>49267</v>
          </cell>
          <cell r="AC85">
            <v>3761575349.3700004</v>
          </cell>
          <cell r="AD85">
            <v>680493</v>
          </cell>
          <cell r="AE85">
            <v>4405070083.4700089</v>
          </cell>
          <cell r="AF85">
            <v>52107</v>
          </cell>
          <cell r="AG85">
            <v>4933018793.3600035</v>
          </cell>
          <cell r="AH85">
            <v>713008</v>
          </cell>
          <cell r="AI85">
            <v>4474582580.3290024</v>
          </cell>
          <cell r="AJ85">
            <v>6.1918793109214318E-3</v>
          </cell>
          <cell r="AK85">
            <v>12</v>
          </cell>
          <cell r="AL85">
            <v>76</v>
          </cell>
          <cell r="AM85">
            <v>-3799.8351542231976</v>
          </cell>
          <cell r="AN85">
            <v>-5.3324971448728838E-2</v>
          </cell>
          <cell r="AO85">
            <v>-5</v>
          </cell>
          <cell r="AP85">
            <v>48</v>
          </cell>
          <cell r="AQ85">
            <v>0.10071716718960108</v>
          </cell>
          <cell r="AR85">
            <v>-4.0338615321211441E-2</v>
          </cell>
          <cell r="AS85">
            <v>-5</v>
          </cell>
          <cell r="AT85">
            <v>48</v>
          </cell>
          <cell r="AU85">
            <v>1.6242776710803839</v>
          </cell>
          <cell r="AV85">
            <v>0.40988311953905776</v>
          </cell>
          <cell r="AW85">
            <v>41</v>
          </cell>
          <cell r="AX85">
            <v>74</v>
          </cell>
          <cell r="AY85">
            <v>-0.18227600233424801</v>
          </cell>
          <cell r="AZ85">
            <v>-11.889430318271856</v>
          </cell>
          <cell r="BA85">
            <v>40</v>
          </cell>
          <cell r="BB85">
            <v>0.10527808515296998</v>
          </cell>
          <cell r="BC85">
            <v>-0.10527808515296998</v>
          </cell>
          <cell r="BD85">
            <v>-87.639042576484997</v>
          </cell>
          <cell r="BE85">
            <v>21</v>
          </cell>
          <cell r="BF85">
            <v>307</v>
          </cell>
          <cell r="BH85" t="str">
            <v>Уральский федеральный округ</v>
          </cell>
          <cell r="BI85">
            <v>76350.809859946821</v>
          </cell>
          <cell r="BJ85">
            <v>94670.942356305357</v>
          </cell>
          <cell r="BK85" t="str">
            <v>*</v>
          </cell>
        </row>
        <row r="86">
          <cell r="A86" t="str">
            <v>Чеченская</v>
          </cell>
          <cell r="J86">
            <v>4963</v>
          </cell>
          <cell r="K86">
            <v>509506680.99999994</v>
          </cell>
          <cell r="L86">
            <v>141755</v>
          </cell>
          <cell r="M86">
            <v>449257327.24999946</v>
          </cell>
          <cell r="N86">
            <v>3169.2520704737008</v>
          </cell>
          <cell r="O86">
            <v>102661.02780576263</v>
          </cell>
          <cell r="P86">
            <v>3.5011110719198615E-2</v>
          </cell>
          <cell r="Q86">
            <v>1.1341087837538448</v>
          </cell>
          <cell r="R86">
            <v>319547</v>
          </cell>
          <cell r="S86">
            <v>0.59148315166991605</v>
          </cell>
          <cell r="T86">
            <v>-163578539.01750034</v>
          </cell>
          <cell r="U86">
            <v>4456</v>
          </cell>
          <cell r="V86">
            <v>381594642.75999999</v>
          </cell>
          <cell r="W86">
            <v>284</v>
          </cell>
          <cell r="X86">
            <v>24701948.949999999</v>
          </cell>
          <cell r="Y86">
            <v>32553287.469999999</v>
          </cell>
          <cell r="Z86">
            <v>26766069.890000001</v>
          </cell>
          <cell r="AA86">
            <v>5787217.5800000001</v>
          </cell>
          <cell r="AB86">
            <v>3973</v>
          </cell>
          <cell r="AC86">
            <v>347876637.99000007</v>
          </cell>
          <cell r="AD86">
            <v>134749</v>
          </cell>
          <cell r="AE86">
            <v>454419546.33000004</v>
          </cell>
          <cell r="AF86">
            <v>5363</v>
          </cell>
          <cell r="AG86">
            <v>642947543.14999986</v>
          </cell>
          <cell r="AH86">
            <v>138431</v>
          </cell>
          <cell r="AI86">
            <v>497240329.36000007</v>
          </cell>
          <cell r="AJ86">
            <v>-1.5893218890098953E-2</v>
          </cell>
          <cell r="AK86">
            <v>-31</v>
          </cell>
          <cell r="AL86">
            <v>7</v>
          </cell>
          <cell r="AM86">
            <v>31402.94644182449</v>
          </cell>
          <cell r="AN86">
            <v>0.44069312337276462</v>
          </cell>
          <cell r="AO86">
            <v>44</v>
          </cell>
          <cell r="AP86">
            <v>80</v>
          </cell>
          <cell r="AQ86">
            <v>6.3734290843806107E-2</v>
          </cell>
          <cell r="AR86">
            <v>-7.7321491667006415E-2</v>
          </cell>
          <cell r="AS86">
            <v>-10</v>
          </cell>
          <cell r="AT86">
            <v>28</v>
          </cell>
          <cell r="AU86">
            <v>1.3178428769281381</v>
          </cell>
          <cell r="AV86">
            <v>0.10344832538681192</v>
          </cell>
          <cell r="AW86">
            <v>10</v>
          </cell>
          <cell r="AX86">
            <v>49</v>
          </cell>
          <cell r="AY86">
            <v>0.47286855032966857</v>
          </cell>
          <cell r="AZ86">
            <v>30.844091415485657</v>
          </cell>
          <cell r="BA86">
            <v>81</v>
          </cell>
          <cell r="BB86">
            <v>5.1992964697326137E-2</v>
          </cell>
          <cell r="BC86">
            <v>-5.1992964697326137E-2</v>
          </cell>
          <cell r="BD86">
            <v>-60.996482348663079</v>
          </cell>
          <cell r="BE86">
            <v>24</v>
          </cell>
          <cell r="BF86">
            <v>269</v>
          </cell>
          <cell r="BH86" t="str">
            <v>Северо-Кавказский федеральный округ</v>
          </cell>
          <cell r="BI86">
            <v>87560.190785300802</v>
          </cell>
          <cell r="BJ86">
            <v>119885.79958045867</v>
          </cell>
        </row>
        <row r="87">
          <cell r="A87" t="str">
            <v>Чувашская</v>
          </cell>
          <cell r="J87">
            <v>12197</v>
          </cell>
          <cell r="K87">
            <v>604638611.05000031</v>
          </cell>
          <cell r="L87">
            <v>203405</v>
          </cell>
          <cell r="M87">
            <v>1039245879.3100008</v>
          </cell>
          <cell r="N87">
            <v>5109.2445087878905</v>
          </cell>
          <cell r="O87">
            <v>49572.731905386594</v>
          </cell>
          <cell r="P87">
            <v>5.9964111010053833E-2</v>
          </cell>
          <cell r="Q87">
            <v>0.58180515611131933</v>
          </cell>
          <cell r="R87">
            <v>318596</v>
          </cell>
          <cell r="S87">
            <v>0.85125571779515963</v>
          </cell>
          <cell r="T87">
            <v>195580716.01870036</v>
          </cell>
          <cell r="U87">
            <v>12234</v>
          </cell>
          <cell r="V87">
            <v>562475226.52999997</v>
          </cell>
          <cell r="W87">
            <v>635</v>
          </cell>
          <cell r="X87">
            <v>16393701.900000002</v>
          </cell>
          <cell r="Y87">
            <v>17363872.91</v>
          </cell>
          <cell r="Z87">
            <v>11131261.939999999</v>
          </cell>
          <cell r="AA87">
            <v>6232610.9700000007</v>
          </cell>
          <cell r="AB87">
            <v>12877</v>
          </cell>
          <cell r="AC87">
            <v>650702012.17000008</v>
          </cell>
          <cell r="AD87">
            <v>183459</v>
          </cell>
          <cell r="AE87">
            <v>1008112758.5700002</v>
          </cell>
          <cell r="AF87">
            <v>14544</v>
          </cell>
          <cell r="AG87">
            <v>812770398.77000058</v>
          </cell>
          <cell r="AH87">
            <v>189595</v>
          </cell>
          <cell r="AI87">
            <v>1004673865.0553005</v>
          </cell>
          <cell r="AJ87">
            <v>9.0597814007562644E-3</v>
          </cell>
          <cell r="AK87">
            <v>18</v>
          </cell>
          <cell r="AL87">
            <v>79</v>
          </cell>
          <cell r="AM87">
            <v>-21685.349458551544</v>
          </cell>
          <cell r="AN87">
            <v>-0.30432126494954909</v>
          </cell>
          <cell r="AO87">
            <v>-30</v>
          </cell>
          <cell r="AP87">
            <v>7</v>
          </cell>
          <cell r="AQ87">
            <v>5.1904528363576917E-2</v>
          </cell>
          <cell r="AR87">
            <v>-8.9151254147235598E-2</v>
          </cell>
          <cell r="AS87">
            <v>-11</v>
          </cell>
          <cell r="AT87">
            <v>22</v>
          </cell>
          <cell r="AU87">
            <v>1.0591794956330149</v>
          </cell>
          <cell r="AV87">
            <v>-0.15521505590831119</v>
          </cell>
          <cell r="AW87">
            <v>-16</v>
          </cell>
          <cell r="AX87">
            <v>25</v>
          </cell>
          <cell r="AY87">
            <v>-0.24440888816711781</v>
          </cell>
          <cell r="AZ87">
            <v>-15.942210756304572</v>
          </cell>
          <cell r="BA87">
            <v>29</v>
          </cell>
          <cell r="BB87">
            <v>0.10872183975711194</v>
          </cell>
          <cell r="BC87">
            <v>-0.10872183975711194</v>
          </cell>
          <cell r="BD87">
            <v>-89.360919878555976</v>
          </cell>
          <cell r="BE87">
            <v>20</v>
          </cell>
          <cell r="BF87">
            <v>182</v>
          </cell>
          <cell r="BH87" t="str">
            <v>Приволжский федеральный округ</v>
          </cell>
          <cell r="BI87">
            <v>50532.112461753517</v>
          </cell>
          <cell r="BJ87">
            <v>55883.553270764613</v>
          </cell>
        </row>
        <row r="88">
          <cell r="A88" t="str">
            <v>Чукотский</v>
          </cell>
          <cell r="J88">
            <v>164</v>
          </cell>
          <cell r="K88">
            <v>11522025.41</v>
          </cell>
          <cell r="L88">
            <v>6387</v>
          </cell>
          <cell r="M88">
            <v>22967663.900000021</v>
          </cell>
          <cell r="N88">
            <v>3596.0018631595462</v>
          </cell>
          <cell r="O88">
            <v>70256.252500000002</v>
          </cell>
          <cell r="P88">
            <v>2.5677156724596837E-2</v>
          </cell>
          <cell r="Q88">
            <v>0.50166292314996774</v>
          </cell>
          <cell r="R88">
            <v>11376</v>
          </cell>
          <cell r="S88">
            <v>0.74859353023909991</v>
          </cell>
          <cell r="T88">
            <v>6163075.7930000164</v>
          </cell>
          <cell r="U88">
            <v>148</v>
          </cell>
          <cell r="V88">
            <v>8517788.6600000001</v>
          </cell>
          <cell r="W88">
            <v>6</v>
          </cell>
          <cell r="X88">
            <v>207877</v>
          </cell>
          <cell r="Y88">
            <v>247357.82</v>
          </cell>
          <cell r="Z88">
            <v>22500</v>
          </cell>
          <cell r="AA88">
            <v>224857.82</v>
          </cell>
          <cell r="AB88">
            <v>134</v>
          </cell>
          <cell r="AC88">
            <v>7188891.129999999</v>
          </cell>
          <cell r="AD88">
            <v>5852</v>
          </cell>
          <cell r="AE88">
            <v>22130773.550000016</v>
          </cell>
          <cell r="AF88">
            <v>143</v>
          </cell>
          <cell r="AG88">
            <v>11086748.959999999</v>
          </cell>
          <cell r="AH88">
            <v>6510</v>
          </cell>
          <cell r="AI88">
            <v>22904862.41</v>
          </cell>
          <cell r="AJ88">
            <v>-2.5227172884700732E-2</v>
          </cell>
          <cell r="AK88">
            <v>-50</v>
          </cell>
          <cell r="AL88">
            <v>2</v>
          </cell>
          <cell r="AM88">
            <v>-1001.8288639381353</v>
          </cell>
          <cell r="AN88">
            <v>-1.4059161357733873E-2</v>
          </cell>
          <cell r="AO88">
            <v>-1</v>
          </cell>
          <cell r="AP88">
            <v>53</v>
          </cell>
          <cell r="AQ88">
            <v>4.0540540540540543E-2</v>
          </cell>
          <cell r="AR88">
            <v>-0.10051524197027198</v>
          </cell>
          <cell r="AS88">
            <v>-13</v>
          </cell>
          <cell r="AT88">
            <v>11</v>
          </cell>
          <cell r="AU88">
            <v>1.1899239454100261</v>
          </cell>
          <cell r="AV88">
            <v>-2.4470606131300032E-2</v>
          </cell>
          <cell r="AW88">
            <v>-2</v>
          </cell>
          <cell r="AX88">
            <v>35</v>
          </cell>
          <cell r="AY88">
            <v>-0.34848971019484698</v>
          </cell>
          <cell r="AZ88">
            <v>-22.731155351973008</v>
          </cell>
          <cell r="BA88">
            <v>10</v>
          </cell>
          <cell r="BB88">
            <v>9.1421736158578265E-2</v>
          </cell>
          <cell r="BC88">
            <v>-9.1421736158578265E-2</v>
          </cell>
          <cell r="BD88">
            <v>-80.710868079289142</v>
          </cell>
          <cell r="BE88">
            <v>22</v>
          </cell>
          <cell r="BF88">
            <v>133</v>
          </cell>
          <cell r="BH88" t="str">
            <v>Дальневосточный федеральный округ</v>
          </cell>
          <cell r="BI88">
            <v>53648.441268656708</v>
          </cell>
          <cell r="BJ88">
            <v>77529.713006992999</v>
          </cell>
        </row>
        <row r="89">
          <cell r="A89" t="str">
            <v>Ямало-Ненецкий</v>
          </cell>
          <cell r="J89">
            <v>5309</v>
          </cell>
          <cell r="K89">
            <v>307910260.75</v>
          </cell>
          <cell r="L89">
            <v>127075</v>
          </cell>
          <cell r="M89">
            <v>794316337.97000003</v>
          </cell>
          <cell r="N89">
            <v>6250.7679556954554</v>
          </cell>
          <cell r="O89">
            <v>57997.78880203428</v>
          </cell>
          <cell r="P89">
            <v>4.1778477277198502E-2</v>
          </cell>
          <cell r="Q89">
            <v>0.38764185757139652</v>
          </cell>
          <cell r="R89">
            <v>229084</v>
          </cell>
          <cell r="S89">
            <v>0.73961225285630305</v>
          </cell>
          <cell r="T89">
            <v>303713319.48690009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5408</v>
          </cell>
          <cell r="AC89">
            <v>314782464.81999981</v>
          </cell>
          <cell r="AD89">
            <v>130373</v>
          </cell>
          <cell r="AE89">
            <v>835322501.76000011</v>
          </cell>
          <cell r="AF89">
            <v>5859</v>
          </cell>
          <cell r="AG89">
            <v>387452148.38999993</v>
          </cell>
          <cell r="AH89">
            <v>130900</v>
          </cell>
          <cell r="AI89">
            <v>827704946.64799976</v>
          </cell>
          <cell r="AJ89">
            <v>-9.1258523320990673E-3</v>
          </cell>
          <cell r="AK89">
            <v>-18</v>
          </cell>
          <cell r="AL89">
            <v>21</v>
          </cell>
          <cell r="AM89">
            <v>-13260.292561903858</v>
          </cell>
          <cell r="AN89">
            <v>-0.18608826266566514</v>
          </cell>
          <cell r="AO89">
            <v>-19</v>
          </cell>
          <cell r="AP89">
            <v>18</v>
          </cell>
          <cell r="AQ89">
            <v>0</v>
          </cell>
          <cell r="AR89">
            <v>0</v>
          </cell>
          <cell r="AS89">
            <v>0</v>
          </cell>
          <cell r="AT89">
            <v>62</v>
          </cell>
          <cell r="AU89">
            <v>0</v>
          </cell>
          <cell r="AV89">
            <v>0</v>
          </cell>
          <cell r="AW89">
            <v>0</v>
          </cell>
          <cell r="AX89">
            <v>41</v>
          </cell>
          <cell r="AY89">
            <v>-0.49656901614104354</v>
          </cell>
          <cell r="AZ89">
            <v>-32.390016458641938</v>
          </cell>
          <cell r="BA89">
            <v>3</v>
          </cell>
          <cell r="BB89">
            <v>-2.529664884600339E-2</v>
          </cell>
          <cell r="BC89">
            <v>2.529664884600339E-2</v>
          </cell>
          <cell r="BD89">
            <v>-22.351675576998307</v>
          </cell>
          <cell r="BE89">
            <v>68</v>
          </cell>
          <cell r="BF89">
            <v>213</v>
          </cell>
          <cell r="BH89" t="str">
            <v>Уральский федеральный округ</v>
          </cell>
          <cell r="BI89">
            <v>58206.81671967452</v>
          </cell>
          <cell r="BJ89">
            <v>66129.398940092156</v>
          </cell>
        </row>
        <row r="90">
          <cell r="A90" t="str">
            <v>Ярославская</v>
          </cell>
          <cell r="J90">
            <v>12353</v>
          </cell>
          <cell r="K90">
            <v>784451454.80999899</v>
          </cell>
          <cell r="L90">
            <v>225839</v>
          </cell>
          <cell r="M90">
            <v>1136562479.0400019</v>
          </cell>
          <cell r="N90">
            <v>5032.6227048472665</v>
          </cell>
          <cell r="O90">
            <v>63502.910613616041</v>
          </cell>
          <cell r="P90">
            <v>5.4698258493882809E-2</v>
          </cell>
          <cell r="Q90">
            <v>0.69019650857433401</v>
          </cell>
          <cell r="R90">
            <v>412985</v>
          </cell>
          <cell r="S90">
            <v>0.72912736943633949</v>
          </cell>
          <cell r="T90">
            <v>90701654.050802469</v>
          </cell>
          <cell r="U90">
            <v>12327</v>
          </cell>
          <cell r="V90">
            <v>1340485935.3400002</v>
          </cell>
          <cell r="W90">
            <v>2039</v>
          </cell>
          <cell r="X90">
            <v>70720697.230000004</v>
          </cell>
          <cell r="Y90">
            <v>74565900.800000012</v>
          </cell>
          <cell r="Z90">
            <v>44115293.420000009</v>
          </cell>
          <cell r="AA90">
            <v>30450607.380000003</v>
          </cell>
          <cell r="AB90">
            <v>13907</v>
          </cell>
          <cell r="AC90">
            <v>856013904.16999984</v>
          </cell>
          <cell r="AD90">
            <v>224223</v>
          </cell>
          <cell r="AE90">
            <v>1185702313.5100005</v>
          </cell>
          <cell r="AF90">
            <v>14271</v>
          </cell>
          <cell r="AG90">
            <v>1036648003.73</v>
          </cell>
          <cell r="AH90">
            <v>218168</v>
          </cell>
          <cell r="AI90">
            <v>1140797926.0799992</v>
          </cell>
          <cell r="AJ90">
            <v>3.7939288845852404E-3</v>
          </cell>
          <cell r="AK90">
            <v>7</v>
          </cell>
          <cell r="AL90">
            <v>67</v>
          </cell>
          <cell r="AM90">
            <v>-7755.1707503220969</v>
          </cell>
          <cell r="AN90">
            <v>-0.1088321577269801</v>
          </cell>
          <cell r="AO90">
            <v>-11</v>
          </cell>
          <cell r="AP90">
            <v>38</v>
          </cell>
          <cell r="AQ90">
            <v>0.16540926421675997</v>
          </cell>
          <cell r="AR90">
            <v>2.435348170594745E-2</v>
          </cell>
          <cell r="AS90">
            <v>3</v>
          </cell>
          <cell r="AT90">
            <v>67</v>
          </cell>
          <cell r="AU90">
            <v>1.054371686374846</v>
          </cell>
          <cell r="AV90">
            <v>-0.16002286516648012</v>
          </cell>
          <cell r="AW90">
            <v>-16</v>
          </cell>
          <cell r="AX90">
            <v>25</v>
          </cell>
          <cell r="AY90">
            <v>-0.10364089795541043</v>
          </cell>
          <cell r="AZ90">
            <v>-6.7602493942366397</v>
          </cell>
          <cell r="BA90">
            <v>51</v>
          </cell>
          <cell r="BB90">
            <v>7.2071107781092932E-3</v>
          </cell>
          <cell r="BC90">
            <v>-7.2071107781092932E-3</v>
          </cell>
          <cell r="BD90">
            <v>-38.603555389054648</v>
          </cell>
          <cell r="BE90">
            <v>43</v>
          </cell>
          <cell r="BF90">
            <v>291</v>
          </cell>
          <cell r="BH90" t="str">
            <v>Центральный федеральный округ</v>
          </cell>
          <cell r="BI90">
            <v>61552.736332062981</v>
          </cell>
          <cell r="BJ90">
            <v>72640.179646135526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workbookViewId="0">
      <selection activeCell="M4" sqref="M4"/>
    </sheetView>
  </sheetViews>
  <sheetFormatPr defaultRowHeight="15" x14ac:dyDescent="0.25"/>
  <cols>
    <col min="2" max="2" width="20.140625" customWidth="1"/>
    <col min="3" max="3" width="7" bestFit="1" customWidth="1"/>
    <col min="4" max="4" width="12" bestFit="1" customWidth="1"/>
    <col min="5" max="5" width="8.5703125" bestFit="1" customWidth="1"/>
    <col min="6" max="6" width="12" bestFit="1" customWidth="1"/>
    <col min="11" max="11" width="15.7109375" bestFit="1" customWidth="1"/>
    <col min="12" max="12" width="12" bestFit="1" customWidth="1"/>
  </cols>
  <sheetData>
    <row r="1" spans="1:13" ht="14.45" x14ac:dyDescent="0.35">
      <c r="A1">
        <v>1</v>
      </c>
      <c r="B1">
        <v>2</v>
      </c>
      <c r="C1">
        <v>3</v>
      </c>
    </row>
    <row r="2" spans="1:13" x14ac:dyDescent="0.25">
      <c r="A2">
        <v>0</v>
      </c>
      <c r="B2" t="s">
        <v>1</v>
      </c>
      <c r="C2">
        <v>4900</v>
      </c>
      <c r="D2">
        <v>617660016.78999996</v>
      </c>
      <c r="E2" s="1">
        <v>62242</v>
      </c>
      <c r="F2">
        <v>412333063.29000002</v>
      </c>
      <c r="J2">
        <f>D:D/C:C</f>
        <v>126053.0646510204</v>
      </c>
    </row>
    <row r="3" spans="1:13" x14ac:dyDescent="0.25">
      <c r="A3">
        <v>0</v>
      </c>
      <c r="B3" t="s">
        <v>2</v>
      </c>
      <c r="C3">
        <v>1013</v>
      </c>
      <c r="D3">
        <v>54976565.729999997</v>
      </c>
      <c r="E3">
        <v>33848</v>
      </c>
      <c r="F3">
        <v>127563356.73999999</v>
      </c>
    </row>
    <row r="4" spans="1:13" x14ac:dyDescent="0.25">
      <c r="A4">
        <v>0</v>
      </c>
      <c r="B4" t="s">
        <v>3</v>
      </c>
      <c r="C4">
        <v>18867</v>
      </c>
      <c r="D4">
        <v>1076798634.9300001</v>
      </c>
      <c r="E4">
        <v>424417</v>
      </c>
      <c r="F4">
        <v>1800606960.9400001</v>
      </c>
      <c r="J4">
        <f>SUM(C:C)</f>
        <v>1530035</v>
      </c>
      <c r="K4" s="1">
        <f t="shared" ref="K4:M4" si="0">SUM(D:D)</f>
        <v>105796188214.90994</v>
      </c>
      <c r="L4">
        <f t="shared" si="0"/>
        <v>28416071</v>
      </c>
      <c r="M4">
        <f t="shared" si="0"/>
        <v>167536066099.31082</v>
      </c>
    </row>
    <row r="5" spans="1:13" x14ac:dyDescent="0.25">
      <c r="A5">
        <v>0</v>
      </c>
      <c r="B5" t="s">
        <v>4</v>
      </c>
      <c r="C5">
        <v>8181</v>
      </c>
      <c r="D5">
        <v>694455347.61000001</v>
      </c>
      <c r="E5">
        <v>131863</v>
      </c>
      <c r="F5">
        <v>793261694.92999995</v>
      </c>
    </row>
    <row r="6" spans="1:13" x14ac:dyDescent="0.25">
      <c r="A6">
        <v>0</v>
      </c>
      <c r="B6" t="s">
        <v>5</v>
      </c>
      <c r="C6">
        <v>11741</v>
      </c>
      <c r="D6">
        <v>789334341.29999995</v>
      </c>
      <c r="E6">
        <v>174895</v>
      </c>
      <c r="F6">
        <v>1060703087.9400001</v>
      </c>
    </row>
    <row r="7" spans="1:13" x14ac:dyDescent="0.25">
      <c r="A7">
        <v>0</v>
      </c>
      <c r="B7" t="s">
        <v>6</v>
      </c>
      <c r="C7">
        <v>8866</v>
      </c>
      <c r="D7">
        <v>497543061.85000002</v>
      </c>
      <c r="E7">
        <v>151719</v>
      </c>
      <c r="F7">
        <v>762219741.84000003</v>
      </c>
    </row>
    <row r="8" spans="1:13" x14ac:dyDescent="0.25">
      <c r="A8">
        <v>0</v>
      </c>
      <c r="B8" t="s">
        <v>7</v>
      </c>
      <c r="C8">
        <v>30</v>
      </c>
      <c r="D8">
        <v>1902650.56</v>
      </c>
      <c r="E8">
        <v>1891</v>
      </c>
      <c r="F8">
        <v>5503378.4699999997</v>
      </c>
    </row>
    <row r="9" spans="1:13" x14ac:dyDescent="0.25">
      <c r="A9">
        <v>0</v>
      </c>
      <c r="B9" t="s">
        <v>8</v>
      </c>
      <c r="C9">
        <v>40631</v>
      </c>
      <c r="D9">
        <v>3101832205.3499999</v>
      </c>
      <c r="E9">
        <v>645111</v>
      </c>
      <c r="F9">
        <v>3564297463.0700002</v>
      </c>
      <c r="J9">
        <f>K4/J4</f>
        <v>69146.253657537207</v>
      </c>
    </row>
    <row r="10" spans="1:13" x14ac:dyDescent="0.25">
      <c r="A10">
        <v>0</v>
      </c>
      <c r="B10" t="s">
        <v>9</v>
      </c>
      <c r="C10">
        <v>15354</v>
      </c>
      <c r="D10">
        <v>808229236.19000006</v>
      </c>
      <c r="E10">
        <v>325190</v>
      </c>
      <c r="F10">
        <v>1449596714.6400001</v>
      </c>
    </row>
    <row r="11" spans="1:13" x14ac:dyDescent="0.25">
      <c r="A11">
        <v>0</v>
      </c>
      <c r="B11" t="s">
        <v>10</v>
      </c>
      <c r="C11">
        <v>9206</v>
      </c>
      <c r="D11">
        <v>587533072.28999996</v>
      </c>
      <c r="E11">
        <v>205432</v>
      </c>
      <c r="F11">
        <v>912421467.42999995</v>
      </c>
    </row>
    <row r="12" spans="1:13" x14ac:dyDescent="0.25">
      <c r="A12">
        <v>0</v>
      </c>
      <c r="B12" t="s">
        <v>11</v>
      </c>
      <c r="C12">
        <v>7321</v>
      </c>
      <c r="D12">
        <v>570335394.75</v>
      </c>
      <c r="E12">
        <v>130212</v>
      </c>
      <c r="F12">
        <v>521030201.25</v>
      </c>
    </row>
    <row r="13" spans="1:13" x14ac:dyDescent="0.25">
      <c r="A13">
        <v>0</v>
      </c>
      <c r="B13" t="s">
        <v>12</v>
      </c>
      <c r="C13">
        <v>13966</v>
      </c>
      <c r="D13">
        <v>771452942.48000002</v>
      </c>
      <c r="E13">
        <v>262200</v>
      </c>
      <c r="F13">
        <v>1336555809.3800001</v>
      </c>
    </row>
    <row r="14" spans="1:13" x14ac:dyDescent="0.25">
      <c r="A14">
        <v>0</v>
      </c>
      <c r="B14" t="s">
        <v>13</v>
      </c>
      <c r="C14">
        <v>33175</v>
      </c>
      <c r="D14">
        <v>2655399961.8499999</v>
      </c>
      <c r="E14">
        <v>335613</v>
      </c>
      <c r="F14">
        <v>1626836525.5899999</v>
      </c>
    </row>
    <row r="15" spans="1:13" x14ac:dyDescent="0.25">
      <c r="A15">
        <v>0</v>
      </c>
      <c r="B15" t="s">
        <v>14</v>
      </c>
      <c r="C15">
        <v>13774</v>
      </c>
      <c r="D15">
        <v>675406982.16999996</v>
      </c>
      <c r="E15">
        <v>245164</v>
      </c>
      <c r="F15">
        <v>1319600621.75</v>
      </c>
    </row>
    <row r="16" spans="1:13" x14ac:dyDescent="0.25">
      <c r="A16">
        <v>0</v>
      </c>
      <c r="B16" t="s">
        <v>15</v>
      </c>
      <c r="C16">
        <v>22773</v>
      </c>
      <c r="D16">
        <v>1723707961.26</v>
      </c>
      <c r="E16">
        <v>437205</v>
      </c>
      <c r="F16">
        <v>2346711337.7199998</v>
      </c>
    </row>
    <row r="17" spans="1:6" x14ac:dyDescent="0.25">
      <c r="A17">
        <v>0</v>
      </c>
      <c r="B17" t="s">
        <v>16</v>
      </c>
      <c r="C17">
        <v>16247</v>
      </c>
      <c r="D17">
        <v>1247853653.1300001</v>
      </c>
      <c r="E17">
        <v>272091</v>
      </c>
      <c r="F17">
        <v>1223283091.1800001</v>
      </c>
    </row>
    <row r="18" spans="1:6" x14ac:dyDescent="0.25">
      <c r="A18">
        <v>0</v>
      </c>
      <c r="B18" t="s">
        <v>17</v>
      </c>
      <c r="C18">
        <v>819</v>
      </c>
      <c r="D18">
        <v>57913390.719999999</v>
      </c>
      <c r="E18">
        <v>29131</v>
      </c>
      <c r="F18">
        <v>90732041.829999998</v>
      </c>
    </row>
    <row r="19" spans="1:6" x14ac:dyDescent="0.25">
      <c r="A19">
        <v>0</v>
      </c>
      <c r="B19" t="s">
        <v>18</v>
      </c>
      <c r="C19">
        <v>4223</v>
      </c>
      <c r="D19">
        <v>270517951.38999999</v>
      </c>
      <c r="E19">
        <v>178347</v>
      </c>
      <c r="F19">
        <v>529995016.88</v>
      </c>
    </row>
    <row r="20" spans="1:6" x14ac:dyDescent="0.25">
      <c r="A20">
        <v>0</v>
      </c>
      <c r="B20" t="s">
        <v>19</v>
      </c>
      <c r="C20">
        <v>9377</v>
      </c>
      <c r="D20">
        <v>1074782129.9000001</v>
      </c>
      <c r="E20">
        <v>119611</v>
      </c>
      <c r="F20">
        <v>693517988.52999997</v>
      </c>
    </row>
    <row r="21" spans="1:6" x14ac:dyDescent="0.25">
      <c r="A21">
        <v>0</v>
      </c>
      <c r="B21" t="s">
        <v>20</v>
      </c>
      <c r="C21">
        <v>1341</v>
      </c>
      <c r="D21">
        <v>149360003.44999999</v>
      </c>
      <c r="E21">
        <v>27612</v>
      </c>
      <c r="F21">
        <v>95854435.180000007</v>
      </c>
    </row>
    <row r="22" spans="1:6" x14ac:dyDescent="0.25">
      <c r="A22">
        <v>0</v>
      </c>
      <c r="B22" t="s">
        <v>21</v>
      </c>
      <c r="C22">
        <v>21017</v>
      </c>
      <c r="D22">
        <v>1371101360.6500001</v>
      </c>
      <c r="E22">
        <v>438852</v>
      </c>
      <c r="F22">
        <v>2081985549.49</v>
      </c>
    </row>
    <row r="23" spans="1:6" x14ac:dyDescent="0.25">
      <c r="A23">
        <v>0</v>
      </c>
      <c r="B23" t="s">
        <v>22</v>
      </c>
      <c r="C23">
        <v>4944</v>
      </c>
      <c r="D23">
        <v>402873582.23000002</v>
      </c>
      <c r="E23">
        <v>94302</v>
      </c>
      <c r="F23">
        <v>431403737.74000001</v>
      </c>
    </row>
    <row r="24" spans="1:6" x14ac:dyDescent="0.25">
      <c r="A24">
        <v>0</v>
      </c>
      <c r="B24" t="s">
        <v>23</v>
      </c>
      <c r="C24">
        <v>8213</v>
      </c>
      <c r="D24">
        <v>425028311.39999998</v>
      </c>
      <c r="E24">
        <v>216592</v>
      </c>
      <c r="F24">
        <v>917017359.27999997</v>
      </c>
    </row>
    <row r="25" spans="1:6" x14ac:dyDescent="0.25">
      <c r="A25">
        <v>0</v>
      </c>
      <c r="B25" t="s">
        <v>24</v>
      </c>
      <c r="C25">
        <v>1548</v>
      </c>
      <c r="D25">
        <v>125010522</v>
      </c>
      <c r="E25">
        <v>30243</v>
      </c>
      <c r="F25">
        <v>127696158.81999999</v>
      </c>
    </row>
    <row r="26" spans="1:6" x14ac:dyDescent="0.25">
      <c r="A26">
        <v>0</v>
      </c>
      <c r="B26" t="s">
        <v>25</v>
      </c>
      <c r="C26">
        <v>10584</v>
      </c>
      <c r="D26">
        <v>615272877.08000004</v>
      </c>
      <c r="E26">
        <v>207786</v>
      </c>
      <c r="F26">
        <v>1065759979.14</v>
      </c>
    </row>
    <row r="27" spans="1:6" x14ac:dyDescent="0.25">
      <c r="A27">
        <v>0</v>
      </c>
      <c r="B27" t="s">
        <v>26</v>
      </c>
      <c r="C27">
        <v>2412</v>
      </c>
      <c r="D27">
        <v>222926093.15000001</v>
      </c>
      <c r="E27">
        <v>44352</v>
      </c>
      <c r="F27">
        <v>295914593.38</v>
      </c>
    </row>
    <row r="28" spans="1:6" x14ac:dyDescent="0.25">
      <c r="A28">
        <v>0</v>
      </c>
      <c r="B28" t="s">
        <v>27</v>
      </c>
      <c r="C28">
        <v>3946</v>
      </c>
      <c r="D28">
        <v>501842324.63</v>
      </c>
      <c r="E28">
        <v>40279</v>
      </c>
      <c r="F28">
        <v>216989982.68000001</v>
      </c>
    </row>
    <row r="29" spans="1:6" x14ac:dyDescent="0.25">
      <c r="A29">
        <v>0</v>
      </c>
      <c r="B29" t="s">
        <v>28</v>
      </c>
      <c r="C29">
        <v>6225</v>
      </c>
      <c r="D29">
        <v>283967753.13999999</v>
      </c>
      <c r="E29">
        <v>129556</v>
      </c>
      <c r="F29">
        <v>566210701.03999996</v>
      </c>
    </row>
    <row r="30" spans="1:6" x14ac:dyDescent="0.25">
      <c r="A30">
        <v>0</v>
      </c>
      <c r="B30" t="s">
        <v>29</v>
      </c>
      <c r="C30">
        <v>23105</v>
      </c>
      <c r="D30">
        <v>1340970753.47</v>
      </c>
      <c r="E30">
        <v>427682</v>
      </c>
      <c r="F30">
        <v>2554615671.8299999</v>
      </c>
    </row>
    <row r="31" spans="1:6" x14ac:dyDescent="0.25">
      <c r="A31">
        <v>0</v>
      </c>
      <c r="B31" t="s">
        <v>30</v>
      </c>
      <c r="C31">
        <v>10862</v>
      </c>
      <c r="D31">
        <v>762282556.75</v>
      </c>
      <c r="E31">
        <v>224936</v>
      </c>
      <c r="F31">
        <v>1013124055.99</v>
      </c>
    </row>
    <row r="32" spans="1:6" x14ac:dyDescent="0.25">
      <c r="A32">
        <v>0</v>
      </c>
      <c r="B32" t="s">
        <v>31</v>
      </c>
      <c r="C32">
        <v>6990</v>
      </c>
      <c r="D32">
        <v>334974380.17000002</v>
      </c>
      <c r="E32">
        <v>144894</v>
      </c>
      <c r="F32">
        <v>803590749.75</v>
      </c>
    </row>
    <row r="33" spans="1:6" x14ac:dyDescent="0.25">
      <c r="A33">
        <v>0</v>
      </c>
      <c r="B33" t="s">
        <v>32</v>
      </c>
      <c r="C33">
        <v>5291</v>
      </c>
      <c r="D33">
        <v>253438087</v>
      </c>
      <c r="E33">
        <v>121820</v>
      </c>
      <c r="F33">
        <v>523633033.50999999</v>
      </c>
    </row>
    <row r="34" spans="1:6" x14ac:dyDescent="0.25">
      <c r="A34">
        <v>0</v>
      </c>
      <c r="B34" t="s">
        <v>33</v>
      </c>
      <c r="C34">
        <v>51872</v>
      </c>
      <c r="D34">
        <v>6071908419.3100004</v>
      </c>
      <c r="E34">
        <v>885206</v>
      </c>
      <c r="F34">
        <v>5566065158.6700001</v>
      </c>
    </row>
    <row r="35" spans="1:6" x14ac:dyDescent="0.25">
      <c r="A35">
        <v>0</v>
      </c>
      <c r="B35" t="s">
        <v>34</v>
      </c>
      <c r="C35">
        <v>29982</v>
      </c>
      <c r="D35">
        <v>1747182663.4300001</v>
      </c>
      <c r="E35">
        <v>536083</v>
      </c>
      <c r="F35">
        <v>2771216585.02</v>
      </c>
    </row>
    <row r="36" spans="1:6" x14ac:dyDescent="0.25">
      <c r="A36">
        <v>0</v>
      </c>
      <c r="B36" t="s">
        <v>35</v>
      </c>
      <c r="C36">
        <v>6337</v>
      </c>
      <c r="D36">
        <v>386576240.69</v>
      </c>
      <c r="E36">
        <v>278688</v>
      </c>
      <c r="F36">
        <v>938052449.86000001</v>
      </c>
    </row>
    <row r="37" spans="1:6" x14ac:dyDescent="0.25">
      <c r="A37">
        <v>0</v>
      </c>
      <c r="B37" t="s">
        <v>36</v>
      </c>
      <c r="C37">
        <v>9521</v>
      </c>
      <c r="D37">
        <v>595352000.88999999</v>
      </c>
      <c r="E37">
        <v>170700</v>
      </c>
      <c r="F37">
        <v>689634254.23000002</v>
      </c>
    </row>
    <row r="38" spans="1:6" x14ac:dyDescent="0.25">
      <c r="A38">
        <v>0</v>
      </c>
      <c r="B38" t="s">
        <v>37</v>
      </c>
      <c r="C38">
        <v>12466</v>
      </c>
      <c r="D38">
        <v>566063231.80999994</v>
      </c>
      <c r="E38">
        <v>210445</v>
      </c>
      <c r="F38">
        <v>914627856.20000005</v>
      </c>
    </row>
    <row r="39" spans="1:6" x14ac:dyDescent="0.25">
      <c r="A39">
        <v>0</v>
      </c>
      <c r="B39" t="s">
        <v>38</v>
      </c>
      <c r="C39">
        <v>18776</v>
      </c>
      <c r="D39">
        <v>1388977489.97</v>
      </c>
      <c r="E39">
        <v>379487</v>
      </c>
      <c r="F39">
        <v>2066216743.8800001</v>
      </c>
    </row>
    <row r="40" spans="1:6" x14ac:dyDescent="0.25">
      <c r="A40">
        <v>0</v>
      </c>
      <c r="B40" t="s">
        <v>39</v>
      </c>
      <c r="C40">
        <v>13752</v>
      </c>
      <c r="D40">
        <v>1092065740.78</v>
      </c>
      <c r="E40">
        <v>214033</v>
      </c>
      <c r="F40">
        <v>1103008399</v>
      </c>
    </row>
    <row r="41" spans="1:6" x14ac:dyDescent="0.25">
      <c r="A41">
        <v>0</v>
      </c>
      <c r="B41" t="s">
        <v>40</v>
      </c>
      <c r="C41">
        <v>832</v>
      </c>
      <c r="D41">
        <v>54216016.130000003</v>
      </c>
      <c r="E41">
        <v>27682</v>
      </c>
      <c r="F41">
        <v>109012105.81</v>
      </c>
    </row>
    <row r="42" spans="1:6" x14ac:dyDescent="0.25">
      <c r="A42">
        <v>0</v>
      </c>
      <c r="B42" t="s">
        <v>41</v>
      </c>
      <c r="C42">
        <v>5945</v>
      </c>
      <c r="D42">
        <v>343927746.26999998</v>
      </c>
      <c r="E42">
        <v>98470</v>
      </c>
      <c r="F42">
        <v>472062602.81999999</v>
      </c>
    </row>
    <row r="43" spans="1:6" x14ac:dyDescent="0.25">
      <c r="A43">
        <v>0</v>
      </c>
      <c r="B43" t="s">
        <v>42</v>
      </c>
      <c r="C43">
        <v>7310</v>
      </c>
      <c r="D43">
        <v>525185621.69999999</v>
      </c>
      <c r="E43">
        <v>114311</v>
      </c>
      <c r="F43">
        <v>608066952.41999996</v>
      </c>
    </row>
    <row r="44" spans="1:6" x14ac:dyDescent="0.25">
      <c r="A44">
        <v>0</v>
      </c>
      <c r="B44" t="s">
        <v>43</v>
      </c>
      <c r="C44">
        <v>110570</v>
      </c>
      <c r="D44">
        <v>6755043403.3999996</v>
      </c>
      <c r="E44">
        <v>2214725</v>
      </c>
      <c r="F44">
        <v>18081920896.251999</v>
      </c>
    </row>
    <row r="45" spans="1:6" x14ac:dyDescent="0.25">
      <c r="A45">
        <v>0</v>
      </c>
      <c r="B45" t="s">
        <v>44</v>
      </c>
      <c r="C45">
        <v>93243</v>
      </c>
      <c r="D45">
        <v>5948599186.5299997</v>
      </c>
      <c r="E45">
        <v>1782802</v>
      </c>
      <c r="F45">
        <v>12189698566.372</v>
      </c>
    </row>
    <row r="46" spans="1:6" x14ac:dyDescent="0.25">
      <c r="A46">
        <v>0</v>
      </c>
      <c r="B46" t="s">
        <v>45</v>
      </c>
      <c r="C46">
        <v>6941</v>
      </c>
      <c r="D46">
        <v>663834998.77999997</v>
      </c>
      <c r="E46">
        <v>103288</v>
      </c>
      <c r="F46">
        <v>805731498.92999995</v>
      </c>
    </row>
    <row r="47" spans="1:6" x14ac:dyDescent="0.25">
      <c r="A47">
        <v>0</v>
      </c>
      <c r="B47" t="s">
        <v>46</v>
      </c>
      <c r="C47">
        <v>315</v>
      </c>
      <c r="D47">
        <v>14773216.17</v>
      </c>
      <c r="E47">
        <v>6725</v>
      </c>
      <c r="F47">
        <v>32191990.390000001</v>
      </c>
    </row>
    <row r="48" spans="1:6" x14ac:dyDescent="0.25">
      <c r="A48">
        <v>0</v>
      </c>
      <c r="B48" t="s">
        <v>47</v>
      </c>
      <c r="C48">
        <v>37698</v>
      </c>
      <c r="D48">
        <v>3361867674.1500001</v>
      </c>
      <c r="E48">
        <v>562614</v>
      </c>
      <c r="F48">
        <v>3536094640.1900001</v>
      </c>
    </row>
    <row r="49" spans="1:6" x14ac:dyDescent="0.25">
      <c r="A49">
        <v>0</v>
      </c>
      <c r="B49" t="s">
        <v>48</v>
      </c>
      <c r="C49">
        <v>5541</v>
      </c>
      <c r="D49">
        <v>278090191.56999999</v>
      </c>
      <c r="E49">
        <v>121112</v>
      </c>
      <c r="F49">
        <v>547646400.46000004</v>
      </c>
    </row>
    <row r="50" spans="1:6" x14ac:dyDescent="0.25">
      <c r="A50">
        <v>0</v>
      </c>
      <c r="B50" t="s">
        <v>49</v>
      </c>
      <c r="C50">
        <v>28206</v>
      </c>
      <c r="D50">
        <v>1704627410.26</v>
      </c>
      <c r="E50">
        <v>567282</v>
      </c>
      <c r="F50">
        <v>3018327196.1799998</v>
      </c>
    </row>
    <row r="51" spans="1:6" x14ac:dyDescent="0.25">
      <c r="A51">
        <v>0</v>
      </c>
      <c r="B51" t="s">
        <v>50</v>
      </c>
      <c r="C51">
        <v>16804</v>
      </c>
      <c r="D51">
        <v>831561185.38</v>
      </c>
      <c r="E51">
        <v>331878</v>
      </c>
      <c r="F51">
        <v>1802599984.3099999</v>
      </c>
    </row>
    <row r="52" spans="1:6" x14ac:dyDescent="0.25">
      <c r="A52">
        <v>0</v>
      </c>
      <c r="B52" t="s">
        <v>51</v>
      </c>
      <c r="C52">
        <v>18536</v>
      </c>
      <c r="D52">
        <v>1305540469.8399999</v>
      </c>
      <c r="E52">
        <v>332083</v>
      </c>
      <c r="F52">
        <v>1689981194.5</v>
      </c>
    </row>
    <row r="53" spans="1:6" x14ac:dyDescent="0.25">
      <c r="A53">
        <v>0</v>
      </c>
      <c r="B53" t="s">
        <v>52</v>
      </c>
      <c r="C53">
        <v>5375</v>
      </c>
      <c r="D53">
        <v>281000865.55000001</v>
      </c>
      <c r="E53">
        <v>144919</v>
      </c>
      <c r="F53">
        <v>589093551.70000005</v>
      </c>
    </row>
    <row r="54" spans="1:6" x14ac:dyDescent="0.25">
      <c r="A54">
        <v>0</v>
      </c>
      <c r="B54" t="s">
        <v>53</v>
      </c>
      <c r="C54">
        <v>12864</v>
      </c>
      <c r="D54">
        <v>731002003.77999997</v>
      </c>
      <c r="E54">
        <v>241025</v>
      </c>
      <c r="F54">
        <v>1075347523.5599999</v>
      </c>
    </row>
    <row r="55" spans="1:6" x14ac:dyDescent="0.25">
      <c r="A55">
        <v>0</v>
      </c>
      <c r="B55" t="s">
        <v>54</v>
      </c>
      <c r="C55">
        <v>19556</v>
      </c>
      <c r="D55">
        <v>1246129009.0999999</v>
      </c>
      <c r="E55">
        <v>423712</v>
      </c>
      <c r="F55">
        <v>2485263052.4000001</v>
      </c>
    </row>
    <row r="56" spans="1:6" x14ac:dyDescent="0.25">
      <c r="A56">
        <v>0</v>
      </c>
      <c r="B56" t="s">
        <v>55</v>
      </c>
      <c r="C56">
        <v>20768</v>
      </c>
      <c r="D56">
        <v>1420162790.6300001</v>
      </c>
      <c r="E56">
        <v>451852</v>
      </c>
      <c r="F56">
        <v>2206958839.9699998</v>
      </c>
    </row>
    <row r="57" spans="1:6" x14ac:dyDescent="0.25">
      <c r="A57">
        <v>0</v>
      </c>
      <c r="B57" t="s">
        <v>56</v>
      </c>
      <c r="C57">
        <v>4271</v>
      </c>
      <c r="D57">
        <v>270726336.22000003</v>
      </c>
      <c r="E57">
        <v>130255</v>
      </c>
      <c r="F57">
        <v>516424219.94999999</v>
      </c>
    </row>
    <row r="58" spans="1:6" x14ac:dyDescent="0.25">
      <c r="A58">
        <v>0</v>
      </c>
      <c r="B58" t="s">
        <v>57</v>
      </c>
      <c r="C58">
        <v>35115</v>
      </c>
      <c r="D58">
        <v>3929472237.8400002</v>
      </c>
      <c r="E58">
        <v>664889</v>
      </c>
      <c r="F58">
        <v>3560728885.0799999</v>
      </c>
    </row>
    <row r="59" spans="1:6" x14ac:dyDescent="0.25">
      <c r="A59">
        <v>0</v>
      </c>
      <c r="B59" t="s">
        <v>58</v>
      </c>
      <c r="C59">
        <v>12557</v>
      </c>
      <c r="D59">
        <v>649566704.13</v>
      </c>
      <c r="E59">
        <v>247596</v>
      </c>
      <c r="F59">
        <v>1172255051.98</v>
      </c>
    </row>
    <row r="60" spans="1:6" x14ac:dyDescent="0.25">
      <c r="A60">
        <v>0</v>
      </c>
      <c r="B60" t="s">
        <v>59</v>
      </c>
      <c r="C60">
        <v>38203</v>
      </c>
      <c r="D60">
        <v>2318197807.2399998</v>
      </c>
      <c r="E60">
        <v>631246</v>
      </c>
      <c r="F60">
        <v>3519700046.6700001</v>
      </c>
    </row>
    <row r="61" spans="1:6" x14ac:dyDescent="0.25">
      <c r="A61">
        <v>0</v>
      </c>
      <c r="B61" t="s">
        <v>60</v>
      </c>
      <c r="C61">
        <v>59566</v>
      </c>
      <c r="D61">
        <v>3944761205.77</v>
      </c>
      <c r="E61">
        <v>987147</v>
      </c>
      <c r="F61">
        <v>7767757867.0740004</v>
      </c>
    </row>
    <row r="62" spans="1:6" x14ac:dyDescent="0.25">
      <c r="A62">
        <v>0</v>
      </c>
      <c r="B62" t="s">
        <v>61</v>
      </c>
      <c r="C62">
        <v>18730</v>
      </c>
      <c r="D62">
        <v>1328001123.8</v>
      </c>
      <c r="E62">
        <v>391821</v>
      </c>
      <c r="F62">
        <v>1862080715.54</v>
      </c>
    </row>
    <row r="63" spans="1:6" x14ac:dyDescent="0.25">
      <c r="A63">
        <v>0</v>
      </c>
      <c r="B63" t="s">
        <v>62</v>
      </c>
      <c r="C63">
        <v>4714</v>
      </c>
      <c r="D63">
        <v>252520397.69</v>
      </c>
      <c r="E63">
        <v>160263</v>
      </c>
      <c r="F63">
        <v>596547483.27999997</v>
      </c>
    </row>
    <row r="64" spans="1:6" x14ac:dyDescent="0.25">
      <c r="A64">
        <v>0</v>
      </c>
      <c r="B64" t="s">
        <v>63</v>
      </c>
      <c r="C64">
        <v>4262</v>
      </c>
      <c r="D64">
        <v>264319017.03999999</v>
      </c>
      <c r="E64">
        <v>100140</v>
      </c>
      <c r="F64">
        <v>581814626.97000003</v>
      </c>
    </row>
    <row r="65" spans="1:6" x14ac:dyDescent="0.25">
      <c r="A65">
        <v>0</v>
      </c>
      <c r="B65" t="s">
        <v>64</v>
      </c>
      <c r="C65">
        <v>43808</v>
      </c>
      <c r="D65">
        <v>2892311200.77</v>
      </c>
      <c r="E65">
        <v>806552</v>
      </c>
      <c r="F65">
        <v>4794460468.2799997</v>
      </c>
    </row>
    <row r="66" spans="1:6" x14ac:dyDescent="0.25">
      <c r="A66">
        <v>0</v>
      </c>
      <c r="B66" t="s">
        <v>65</v>
      </c>
      <c r="C66">
        <v>2308</v>
      </c>
      <c r="D66">
        <v>119118032.93000001</v>
      </c>
      <c r="E66">
        <v>67580</v>
      </c>
      <c r="F66">
        <v>231244500.88999999</v>
      </c>
    </row>
    <row r="67" spans="1:6" x14ac:dyDescent="0.25">
      <c r="A67">
        <v>0</v>
      </c>
      <c r="B67" t="s">
        <v>66</v>
      </c>
      <c r="C67">
        <v>3617</v>
      </c>
      <c r="D67">
        <v>330030262.13</v>
      </c>
      <c r="E67">
        <v>80201</v>
      </c>
      <c r="F67">
        <v>372349133.69</v>
      </c>
    </row>
    <row r="68" spans="1:6" x14ac:dyDescent="0.25">
      <c r="A68">
        <v>0</v>
      </c>
      <c r="B68" t="s">
        <v>67</v>
      </c>
      <c r="C68">
        <v>8664</v>
      </c>
      <c r="D68">
        <v>500063670.18000001</v>
      </c>
      <c r="E68">
        <v>193243</v>
      </c>
      <c r="F68">
        <v>781838024.54999995</v>
      </c>
    </row>
    <row r="69" spans="1:6" x14ac:dyDescent="0.25">
      <c r="A69">
        <v>0</v>
      </c>
      <c r="B69" t="s">
        <v>68</v>
      </c>
      <c r="C69">
        <v>20260</v>
      </c>
      <c r="D69">
        <v>1802181751.1700001</v>
      </c>
      <c r="E69">
        <v>403501</v>
      </c>
      <c r="F69">
        <v>1865089927.23</v>
      </c>
    </row>
    <row r="70" spans="1:6" x14ac:dyDescent="0.25">
      <c r="A70">
        <v>0</v>
      </c>
      <c r="B70" t="s">
        <v>69</v>
      </c>
      <c r="C70">
        <v>9888</v>
      </c>
      <c r="D70">
        <v>547239235.82000005</v>
      </c>
      <c r="E70">
        <v>192859</v>
      </c>
      <c r="F70">
        <v>863145299.87</v>
      </c>
    </row>
    <row r="71" spans="1:6" x14ac:dyDescent="0.25">
      <c r="A71">
        <v>0</v>
      </c>
      <c r="B71" t="s">
        <v>70</v>
      </c>
      <c r="C71">
        <v>51946</v>
      </c>
      <c r="D71">
        <v>3910370370.6399999</v>
      </c>
      <c r="E71">
        <v>722625</v>
      </c>
      <c r="F71">
        <v>4833567441.2799997</v>
      </c>
    </row>
    <row r="72" spans="1:6" x14ac:dyDescent="0.25">
      <c r="A72">
        <v>0</v>
      </c>
      <c r="B72" t="s">
        <v>71</v>
      </c>
      <c r="C72">
        <v>10365</v>
      </c>
      <c r="D72">
        <v>597677455.30999994</v>
      </c>
      <c r="E72">
        <v>267905</v>
      </c>
      <c r="F72">
        <v>1255393973.8900001</v>
      </c>
    </row>
    <row r="73" spans="1:6" x14ac:dyDescent="0.25">
      <c r="A73">
        <v>0</v>
      </c>
      <c r="B73" t="s">
        <v>72</v>
      </c>
      <c r="C73">
        <v>11389</v>
      </c>
      <c r="D73">
        <v>570758747.86000001</v>
      </c>
      <c r="E73">
        <v>194538</v>
      </c>
      <c r="F73">
        <v>1023801418.84</v>
      </c>
    </row>
    <row r="74" spans="1:6" x14ac:dyDescent="0.25">
      <c r="A74">
        <v>0</v>
      </c>
      <c r="B74" t="s">
        <v>73</v>
      </c>
      <c r="C74">
        <v>13823</v>
      </c>
      <c r="D74">
        <v>775433841.30999994</v>
      </c>
      <c r="E74">
        <v>291086</v>
      </c>
      <c r="F74">
        <v>1461220238.4000001</v>
      </c>
    </row>
    <row r="75" spans="1:6" x14ac:dyDescent="0.25">
      <c r="A75">
        <v>0</v>
      </c>
      <c r="B75" t="s">
        <v>74</v>
      </c>
      <c r="C75">
        <v>1232</v>
      </c>
      <c r="D75">
        <v>80541934.120000005</v>
      </c>
      <c r="E75">
        <v>30074</v>
      </c>
      <c r="F75">
        <v>94561319.579999998</v>
      </c>
    </row>
    <row r="76" spans="1:6" x14ac:dyDescent="0.25">
      <c r="A76">
        <v>0</v>
      </c>
      <c r="B76" t="s">
        <v>75</v>
      </c>
      <c r="C76">
        <v>14255</v>
      </c>
      <c r="D76">
        <v>862737709.59000003</v>
      </c>
      <c r="E76">
        <v>297659</v>
      </c>
      <c r="F76">
        <v>1912806805.02</v>
      </c>
    </row>
    <row r="77" spans="1:6" x14ac:dyDescent="0.25">
      <c r="A77">
        <v>0</v>
      </c>
      <c r="B77" t="s">
        <v>76</v>
      </c>
      <c r="C77">
        <v>13066</v>
      </c>
      <c r="D77">
        <v>645529428.95000005</v>
      </c>
      <c r="E77">
        <v>252378</v>
      </c>
      <c r="F77">
        <v>1202900044.47</v>
      </c>
    </row>
    <row r="78" spans="1:6" x14ac:dyDescent="0.25">
      <c r="A78">
        <v>0</v>
      </c>
      <c r="B78" t="s">
        <v>77</v>
      </c>
      <c r="C78">
        <v>12803</v>
      </c>
      <c r="D78">
        <v>1314891387.3199999</v>
      </c>
      <c r="E78">
        <v>200844</v>
      </c>
      <c r="F78">
        <v>1141018012.9200001</v>
      </c>
    </row>
    <row r="79" spans="1:6" x14ac:dyDescent="0.25">
      <c r="A79">
        <v>0</v>
      </c>
      <c r="B79" t="s">
        <v>78</v>
      </c>
      <c r="C79">
        <v>9930</v>
      </c>
      <c r="D79">
        <v>668459957.29999995</v>
      </c>
      <c r="E79">
        <v>227633</v>
      </c>
      <c r="F79">
        <v>1376524525.45</v>
      </c>
    </row>
    <row r="80" spans="1:6" x14ac:dyDescent="0.25">
      <c r="A80">
        <v>0</v>
      </c>
      <c r="B80" t="s">
        <v>79</v>
      </c>
      <c r="C80">
        <v>4574</v>
      </c>
      <c r="D80">
        <v>256685188.33000001</v>
      </c>
      <c r="E80">
        <v>105006</v>
      </c>
      <c r="F80">
        <v>391278530.91000003</v>
      </c>
    </row>
    <row r="81" spans="1:6" x14ac:dyDescent="0.25">
      <c r="A81">
        <v>0</v>
      </c>
      <c r="B81" t="s">
        <v>80</v>
      </c>
      <c r="C81">
        <v>21589</v>
      </c>
      <c r="D81">
        <v>1132642588.73</v>
      </c>
      <c r="E81">
        <v>352984</v>
      </c>
      <c r="F81">
        <v>2493522505.3200002</v>
      </c>
    </row>
    <row r="82" spans="1:6" x14ac:dyDescent="0.25">
      <c r="A82">
        <v>0</v>
      </c>
      <c r="B82" t="s">
        <v>81</v>
      </c>
      <c r="C82">
        <v>43862</v>
      </c>
      <c r="D82">
        <v>3344878879.3600001</v>
      </c>
      <c r="E82">
        <v>633372</v>
      </c>
      <c r="F82">
        <v>4018951039.5799999</v>
      </c>
    </row>
    <row r="83" spans="1:6" x14ac:dyDescent="0.25">
      <c r="A83">
        <v>0</v>
      </c>
      <c r="B83" t="s">
        <v>82</v>
      </c>
      <c r="C83">
        <v>3754</v>
      </c>
      <c r="D83">
        <v>314315859.14999998</v>
      </c>
      <c r="E83">
        <v>128294</v>
      </c>
      <c r="F83">
        <v>429597824.82999998</v>
      </c>
    </row>
    <row r="84" spans="1:6" x14ac:dyDescent="0.25">
      <c r="A84">
        <v>0</v>
      </c>
      <c r="B84" t="s">
        <v>83</v>
      </c>
      <c r="C84">
        <v>11424</v>
      </c>
      <c r="D84">
        <v>574590425.11000001</v>
      </c>
      <c r="E84">
        <v>166971</v>
      </c>
      <c r="F84">
        <v>901621644.45000005</v>
      </c>
    </row>
    <row r="85" spans="1:6" x14ac:dyDescent="0.25">
      <c r="A85">
        <v>0</v>
      </c>
      <c r="B85" t="s">
        <v>84</v>
      </c>
      <c r="C85">
        <v>107</v>
      </c>
      <c r="D85">
        <v>6133562.8799999999</v>
      </c>
      <c r="E85">
        <v>3693</v>
      </c>
      <c r="F85">
        <v>14701350.289999999</v>
      </c>
    </row>
    <row r="86" spans="1:6" x14ac:dyDescent="0.25">
      <c r="A86">
        <v>0</v>
      </c>
      <c r="B86" t="s">
        <v>85</v>
      </c>
      <c r="C86">
        <v>4541</v>
      </c>
      <c r="D86">
        <v>259022879.40000001</v>
      </c>
      <c r="E86">
        <v>108254</v>
      </c>
      <c r="F86">
        <v>687545573.25</v>
      </c>
    </row>
    <row r="87" spans="1:6" x14ac:dyDescent="0.25">
      <c r="A87">
        <v>0</v>
      </c>
      <c r="B87" t="s">
        <v>86</v>
      </c>
      <c r="C87">
        <v>11456</v>
      </c>
      <c r="D87">
        <v>718110735.17999995</v>
      </c>
      <c r="E87">
        <v>203531</v>
      </c>
      <c r="F87">
        <v>1053209246.8</v>
      </c>
    </row>
    <row r="88" spans="1:6" x14ac:dyDescent="0.25">
      <c r="A88">
        <v>1</v>
      </c>
      <c r="B88" t="s">
        <v>1</v>
      </c>
      <c r="C88">
        <v>149</v>
      </c>
      <c r="D88">
        <v>14728445.449999999</v>
      </c>
      <c r="E88">
        <v>5465</v>
      </c>
      <c r="F88">
        <v>38386919.82</v>
      </c>
    </row>
    <row r="89" spans="1:6" x14ac:dyDescent="0.25">
      <c r="A89">
        <v>1</v>
      </c>
      <c r="B89" t="s">
        <v>2</v>
      </c>
      <c r="C89">
        <v>103</v>
      </c>
      <c r="D89">
        <v>7007541.9500000002</v>
      </c>
      <c r="E89">
        <v>3853</v>
      </c>
      <c r="F89">
        <v>20396754.789999999</v>
      </c>
    </row>
    <row r="90" spans="1:6" x14ac:dyDescent="0.25">
      <c r="A90">
        <v>1</v>
      </c>
      <c r="B90" t="s">
        <v>3</v>
      </c>
      <c r="C90">
        <v>1499</v>
      </c>
      <c r="D90">
        <v>83311752.640000001</v>
      </c>
      <c r="E90">
        <v>38208</v>
      </c>
      <c r="F90">
        <v>192963283.50999999</v>
      </c>
    </row>
    <row r="91" spans="1:6" x14ac:dyDescent="0.25">
      <c r="A91">
        <v>1</v>
      </c>
      <c r="B91" t="s">
        <v>4</v>
      </c>
      <c r="C91">
        <v>377</v>
      </c>
      <c r="D91">
        <v>34798398.93</v>
      </c>
      <c r="E91">
        <v>16660</v>
      </c>
      <c r="F91">
        <v>97273774.950000003</v>
      </c>
    </row>
    <row r="92" spans="1:6" x14ac:dyDescent="0.25">
      <c r="A92">
        <v>1</v>
      </c>
      <c r="B92" t="s">
        <v>5</v>
      </c>
      <c r="C92">
        <v>854</v>
      </c>
      <c r="D92">
        <v>52277017.859999999</v>
      </c>
      <c r="E92">
        <v>14487</v>
      </c>
      <c r="F92">
        <v>107415629.05</v>
      </c>
    </row>
    <row r="93" spans="1:6" x14ac:dyDescent="0.25">
      <c r="A93">
        <v>1</v>
      </c>
      <c r="B93" t="s">
        <v>6</v>
      </c>
      <c r="C93">
        <v>423</v>
      </c>
      <c r="D93">
        <v>24153077.390000001</v>
      </c>
      <c r="E93">
        <v>11117</v>
      </c>
      <c r="F93">
        <v>67407952.209999993</v>
      </c>
    </row>
    <row r="94" spans="1:6" x14ac:dyDescent="0.25">
      <c r="A94">
        <v>1</v>
      </c>
      <c r="B94" t="s">
        <v>7</v>
      </c>
      <c r="C94">
        <v>10</v>
      </c>
      <c r="D94">
        <v>684695.7</v>
      </c>
      <c r="E94">
        <v>1058</v>
      </c>
      <c r="F94">
        <v>3389758.76</v>
      </c>
    </row>
    <row r="95" spans="1:6" x14ac:dyDescent="0.25">
      <c r="A95">
        <v>1</v>
      </c>
      <c r="B95" t="s">
        <v>8</v>
      </c>
      <c r="C95">
        <v>3265</v>
      </c>
      <c r="D95">
        <v>227080175.66999999</v>
      </c>
      <c r="E95">
        <v>57628</v>
      </c>
      <c r="F95">
        <v>405528434.44</v>
      </c>
    </row>
    <row r="96" spans="1:6" x14ac:dyDescent="0.25">
      <c r="A96">
        <v>1</v>
      </c>
      <c r="B96" t="s">
        <v>9</v>
      </c>
      <c r="C96">
        <v>1340</v>
      </c>
      <c r="D96">
        <v>75497002.560000002</v>
      </c>
      <c r="E96">
        <v>33224</v>
      </c>
      <c r="F96">
        <v>167693985.72</v>
      </c>
    </row>
    <row r="97" spans="1:6" x14ac:dyDescent="0.25">
      <c r="A97">
        <v>1</v>
      </c>
      <c r="B97" t="s">
        <v>10</v>
      </c>
      <c r="C97">
        <v>650</v>
      </c>
      <c r="D97">
        <v>39607431.439999998</v>
      </c>
      <c r="E97">
        <v>20806</v>
      </c>
      <c r="F97">
        <v>114924621.20999999</v>
      </c>
    </row>
    <row r="98" spans="1:6" x14ac:dyDescent="0.25">
      <c r="A98">
        <v>1</v>
      </c>
      <c r="B98" t="s">
        <v>11</v>
      </c>
      <c r="C98">
        <v>425</v>
      </c>
      <c r="D98">
        <v>27845764.690000001</v>
      </c>
      <c r="E98">
        <v>10450</v>
      </c>
      <c r="F98">
        <v>50709569.5</v>
      </c>
    </row>
    <row r="99" spans="1:6" x14ac:dyDescent="0.25">
      <c r="A99">
        <v>1</v>
      </c>
      <c r="B99" t="s">
        <v>12</v>
      </c>
      <c r="C99">
        <v>1172</v>
      </c>
      <c r="D99">
        <v>63412452.240000002</v>
      </c>
      <c r="E99">
        <v>20815</v>
      </c>
      <c r="F99">
        <v>136821459.80000001</v>
      </c>
    </row>
    <row r="100" spans="1:6" x14ac:dyDescent="0.25">
      <c r="A100">
        <v>1</v>
      </c>
      <c r="B100" t="s">
        <v>13</v>
      </c>
      <c r="C100">
        <v>1478</v>
      </c>
      <c r="D100">
        <v>112162982.05</v>
      </c>
      <c r="E100">
        <v>37738</v>
      </c>
      <c r="F100">
        <v>183572037.08000001</v>
      </c>
    </row>
    <row r="101" spans="1:6" x14ac:dyDescent="0.25">
      <c r="A101">
        <v>1</v>
      </c>
      <c r="B101" t="s">
        <v>14</v>
      </c>
      <c r="C101">
        <v>1063</v>
      </c>
      <c r="D101">
        <v>56681093.369999997</v>
      </c>
      <c r="E101">
        <v>21510</v>
      </c>
      <c r="F101">
        <v>139683734.61000001</v>
      </c>
    </row>
    <row r="102" spans="1:6" x14ac:dyDescent="0.25">
      <c r="A102">
        <v>1</v>
      </c>
      <c r="B102" t="s">
        <v>15</v>
      </c>
      <c r="C102">
        <v>1801</v>
      </c>
      <c r="D102">
        <v>124048309.26000001</v>
      </c>
      <c r="E102">
        <v>45090</v>
      </c>
      <c r="F102">
        <v>253898129.13</v>
      </c>
    </row>
    <row r="103" spans="1:6" x14ac:dyDescent="0.25">
      <c r="A103">
        <v>1</v>
      </c>
      <c r="B103" t="s">
        <v>16</v>
      </c>
      <c r="C103">
        <v>409</v>
      </c>
      <c r="D103">
        <v>29776709.760000002</v>
      </c>
      <c r="E103">
        <v>12905</v>
      </c>
      <c r="F103">
        <v>50417836.700000003</v>
      </c>
    </row>
    <row r="104" spans="1:6" x14ac:dyDescent="0.25">
      <c r="A104">
        <v>1</v>
      </c>
      <c r="B104" t="s">
        <v>17</v>
      </c>
      <c r="C104">
        <v>46</v>
      </c>
      <c r="D104">
        <v>3455677.32</v>
      </c>
      <c r="E104">
        <v>2263</v>
      </c>
      <c r="F104">
        <v>6606699.1399999997</v>
      </c>
    </row>
    <row r="105" spans="1:6" x14ac:dyDescent="0.25">
      <c r="A105">
        <v>1</v>
      </c>
      <c r="B105" t="s">
        <v>18</v>
      </c>
      <c r="C105">
        <v>227</v>
      </c>
      <c r="D105">
        <v>14627305.220000001</v>
      </c>
      <c r="E105">
        <v>13589</v>
      </c>
      <c r="F105">
        <v>45869845.439999998</v>
      </c>
    </row>
    <row r="106" spans="1:6" x14ac:dyDescent="0.25">
      <c r="A106">
        <v>1</v>
      </c>
      <c r="B106" t="s">
        <v>19</v>
      </c>
      <c r="C106">
        <v>582</v>
      </c>
      <c r="D106">
        <v>49232465.060000002</v>
      </c>
      <c r="E106">
        <v>10442</v>
      </c>
      <c r="F106">
        <v>73761071.040000007</v>
      </c>
    </row>
    <row r="107" spans="1:6" x14ac:dyDescent="0.25">
      <c r="A107">
        <v>1</v>
      </c>
      <c r="B107" t="s">
        <v>20</v>
      </c>
      <c r="C107">
        <v>54</v>
      </c>
      <c r="D107">
        <v>4300712.09</v>
      </c>
      <c r="E107">
        <v>2476</v>
      </c>
      <c r="F107">
        <v>9399601.5999999996</v>
      </c>
    </row>
    <row r="108" spans="1:6" x14ac:dyDescent="0.25">
      <c r="A108">
        <v>1</v>
      </c>
      <c r="B108" t="s">
        <v>21</v>
      </c>
      <c r="C108">
        <v>1689</v>
      </c>
      <c r="D108">
        <v>114136063.20999999</v>
      </c>
      <c r="E108">
        <v>39852</v>
      </c>
      <c r="F108">
        <v>275637801.47000003</v>
      </c>
    </row>
    <row r="109" spans="1:6" x14ac:dyDescent="0.25">
      <c r="A109">
        <v>1</v>
      </c>
      <c r="B109" t="s">
        <v>22</v>
      </c>
      <c r="C109">
        <v>186</v>
      </c>
      <c r="D109">
        <v>10576542.710000001</v>
      </c>
      <c r="E109">
        <v>7118</v>
      </c>
      <c r="F109">
        <v>36105695.049999997</v>
      </c>
    </row>
    <row r="110" spans="1:6" x14ac:dyDescent="0.25">
      <c r="A110">
        <v>1</v>
      </c>
      <c r="B110" t="s">
        <v>23</v>
      </c>
      <c r="C110">
        <v>1610</v>
      </c>
      <c r="D110">
        <v>110752094.3</v>
      </c>
      <c r="E110">
        <v>23473</v>
      </c>
      <c r="F110">
        <v>160543711.40000001</v>
      </c>
    </row>
    <row r="111" spans="1:6" x14ac:dyDescent="0.25">
      <c r="A111">
        <v>1</v>
      </c>
      <c r="B111" t="s">
        <v>24</v>
      </c>
      <c r="C111">
        <v>75</v>
      </c>
      <c r="D111">
        <v>4280704.0199999996</v>
      </c>
      <c r="E111">
        <v>2966</v>
      </c>
      <c r="F111">
        <v>15814209.5</v>
      </c>
    </row>
    <row r="112" spans="1:6" x14ac:dyDescent="0.25">
      <c r="A112">
        <v>1</v>
      </c>
      <c r="B112" t="s">
        <v>25</v>
      </c>
      <c r="C112">
        <v>826</v>
      </c>
      <c r="D112">
        <v>47934891.869999997</v>
      </c>
      <c r="E112">
        <v>20272</v>
      </c>
      <c r="F112">
        <v>116301315.98</v>
      </c>
    </row>
    <row r="113" spans="1:6" x14ac:dyDescent="0.25">
      <c r="A113">
        <v>1</v>
      </c>
      <c r="B113" t="s">
        <v>26</v>
      </c>
      <c r="C113">
        <v>252</v>
      </c>
      <c r="D113">
        <v>23698832.859999999</v>
      </c>
      <c r="E113">
        <v>5422</v>
      </c>
      <c r="F113">
        <v>38465629.200000003</v>
      </c>
    </row>
    <row r="114" spans="1:6" x14ac:dyDescent="0.25">
      <c r="A114">
        <v>1</v>
      </c>
      <c r="B114" t="s">
        <v>27</v>
      </c>
      <c r="C114">
        <v>280</v>
      </c>
      <c r="D114">
        <v>28002528.82</v>
      </c>
      <c r="E114">
        <v>5345</v>
      </c>
      <c r="F114">
        <v>30790853.510000002</v>
      </c>
    </row>
    <row r="115" spans="1:6" x14ac:dyDescent="0.25">
      <c r="A115">
        <v>1</v>
      </c>
      <c r="B115" t="s">
        <v>28</v>
      </c>
      <c r="C115">
        <v>458</v>
      </c>
      <c r="D115">
        <v>23526727.43</v>
      </c>
      <c r="E115">
        <v>9772</v>
      </c>
      <c r="F115">
        <v>55046633.079999998</v>
      </c>
    </row>
    <row r="116" spans="1:6" x14ac:dyDescent="0.25">
      <c r="A116">
        <v>1</v>
      </c>
      <c r="B116" t="s">
        <v>29</v>
      </c>
      <c r="C116">
        <v>1734</v>
      </c>
      <c r="D116">
        <v>113583663.45999999</v>
      </c>
      <c r="E116">
        <v>32977</v>
      </c>
      <c r="F116">
        <v>251702704.90000001</v>
      </c>
    </row>
    <row r="117" spans="1:6" x14ac:dyDescent="0.25">
      <c r="A117">
        <v>1</v>
      </c>
      <c r="B117" t="s">
        <v>30</v>
      </c>
      <c r="C117">
        <v>901</v>
      </c>
      <c r="D117">
        <v>55841253.979999997</v>
      </c>
      <c r="E117">
        <v>22724</v>
      </c>
      <c r="F117">
        <v>118861729.91</v>
      </c>
    </row>
    <row r="118" spans="1:6" x14ac:dyDescent="0.25">
      <c r="A118">
        <v>1</v>
      </c>
      <c r="B118" t="s">
        <v>31</v>
      </c>
      <c r="C118">
        <v>705</v>
      </c>
      <c r="D118">
        <v>41071496.479999997</v>
      </c>
      <c r="E118">
        <v>18845</v>
      </c>
      <c r="F118">
        <v>129762613.62</v>
      </c>
    </row>
    <row r="119" spans="1:6" x14ac:dyDescent="0.25">
      <c r="A119">
        <v>1</v>
      </c>
      <c r="B119" t="s">
        <v>32</v>
      </c>
      <c r="C119">
        <v>428</v>
      </c>
      <c r="D119">
        <v>19699881.629999999</v>
      </c>
      <c r="E119">
        <v>9733</v>
      </c>
      <c r="F119">
        <v>49043443.340000004</v>
      </c>
    </row>
    <row r="120" spans="1:6" x14ac:dyDescent="0.25">
      <c r="A120">
        <v>1</v>
      </c>
      <c r="B120" t="s">
        <v>33</v>
      </c>
      <c r="C120">
        <v>3519</v>
      </c>
      <c r="D120">
        <v>351599611.86000001</v>
      </c>
      <c r="E120">
        <v>94012</v>
      </c>
      <c r="F120">
        <v>633449744.58000004</v>
      </c>
    </row>
    <row r="121" spans="1:6" x14ac:dyDescent="0.25">
      <c r="A121">
        <v>1</v>
      </c>
      <c r="B121" t="s">
        <v>34</v>
      </c>
      <c r="C121">
        <v>1999</v>
      </c>
      <c r="D121">
        <v>126331665.31</v>
      </c>
      <c r="E121">
        <v>49064</v>
      </c>
      <c r="F121">
        <v>341643797.77999997</v>
      </c>
    </row>
    <row r="122" spans="1:6" x14ac:dyDescent="0.25">
      <c r="A122">
        <v>1</v>
      </c>
      <c r="B122" t="s">
        <v>35</v>
      </c>
      <c r="C122">
        <v>398</v>
      </c>
      <c r="D122">
        <v>21872654.489999998</v>
      </c>
      <c r="E122">
        <v>23361</v>
      </c>
      <c r="F122">
        <v>82129622.049999997</v>
      </c>
    </row>
    <row r="123" spans="1:6" x14ac:dyDescent="0.25">
      <c r="A123">
        <v>1</v>
      </c>
      <c r="B123" t="s">
        <v>36</v>
      </c>
      <c r="C123">
        <v>473</v>
      </c>
      <c r="D123">
        <v>23454102.34</v>
      </c>
      <c r="E123">
        <v>14224</v>
      </c>
      <c r="F123">
        <v>64032051.380000003</v>
      </c>
    </row>
    <row r="124" spans="1:6" x14ac:dyDescent="0.25">
      <c r="A124">
        <v>1</v>
      </c>
      <c r="B124" t="s">
        <v>37</v>
      </c>
      <c r="C124">
        <v>763</v>
      </c>
      <c r="D124">
        <v>32734604.550000001</v>
      </c>
      <c r="E124">
        <v>22034</v>
      </c>
      <c r="F124">
        <v>89668724.719999999</v>
      </c>
    </row>
    <row r="125" spans="1:6" x14ac:dyDescent="0.25">
      <c r="A125">
        <v>1</v>
      </c>
      <c r="B125" t="s">
        <v>38</v>
      </c>
      <c r="C125">
        <v>1026</v>
      </c>
      <c r="D125">
        <v>73762402.700000003</v>
      </c>
      <c r="E125">
        <v>24798</v>
      </c>
      <c r="F125">
        <v>167257277.94</v>
      </c>
    </row>
    <row r="126" spans="1:6" x14ac:dyDescent="0.25">
      <c r="A126">
        <v>1</v>
      </c>
      <c r="B126" t="s">
        <v>39</v>
      </c>
      <c r="C126">
        <v>996</v>
      </c>
      <c r="D126">
        <v>74559381.079999998</v>
      </c>
      <c r="E126">
        <v>22100</v>
      </c>
      <c r="F126">
        <v>121169077.03</v>
      </c>
    </row>
    <row r="127" spans="1:6" x14ac:dyDescent="0.25">
      <c r="A127">
        <v>1</v>
      </c>
      <c r="B127" t="s">
        <v>40</v>
      </c>
      <c r="C127">
        <v>60</v>
      </c>
      <c r="D127">
        <v>3659668.38</v>
      </c>
      <c r="E127">
        <v>6114</v>
      </c>
      <c r="F127">
        <v>22819563.899999999</v>
      </c>
    </row>
    <row r="128" spans="1:6" x14ac:dyDescent="0.25">
      <c r="A128">
        <v>1</v>
      </c>
      <c r="B128" t="s">
        <v>41</v>
      </c>
      <c r="C128">
        <v>457</v>
      </c>
      <c r="D128">
        <v>24766738.789999999</v>
      </c>
      <c r="E128">
        <v>9861</v>
      </c>
      <c r="F128">
        <v>53406486.619999997</v>
      </c>
    </row>
    <row r="129" spans="1:6" x14ac:dyDescent="0.25">
      <c r="A129">
        <v>1</v>
      </c>
      <c r="B129" t="s">
        <v>42</v>
      </c>
      <c r="C129">
        <v>645</v>
      </c>
      <c r="D129">
        <v>43094304.119999997</v>
      </c>
      <c r="E129">
        <v>13702</v>
      </c>
      <c r="F129">
        <v>84529970.209999993</v>
      </c>
    </row>
    <row r="130" spans="1:6" x14ac:dyDescent="0.25">
      <c r="A130">
        <v>1</v>
      </c>
      <c r="B130" t="s">
        <v>43</v>
      </c>
      <c r="C130">
        <v>37795</v>
      </c>
      <c r="D130">
        <v>2320666844.5100002</v>
      </c>
      <c r="E130">
        <v>409379</v>
      </c>
      <c r="F130">
        <v>4919809051.5</v>
      </c>
    </row>
    <row r="131" spans="1:6" x14ac:dyDescent="0.25">
      <c r="A131">
        <v>1</v>
      </c>
      <c r="B131" t="s">
        <v>44</v>
      </c>
      <c r="C131">
        <v>11398</v>
      </c>
      <c r="D131">
        <v>662644087.73000002</v>
      </c>
      <c r="E131">
        <v>141976</v>
      </c>
      <c r="F131">
        <v>1339978361.7128</v>
      </c>
    </row>
    <row r="132" spans="1:6" x14ac:dyDescent="0.25">
      <c r="A132">
        <v>1</v>
      </c>
      <c r="B132" t="s">
        <v>45</v>
      </c>
      <c r="C132">
        <v>607</v>
      </c>
      <c r="D132">
        <v>57779243.299999997</v>
      </c>
      <c r="E132">
        <v>9606</v>
      </c>
      <c r="F132">
        <v>84537734.739999995</v>
      </c>
    </row>
    <row r="133" spans="1:6" x14ac:dyDescent="0.25">
      <c r="A133">
        <v>1</v>
      </c>
      <c r="B133" t="s">
        <v>46</v>
      </c>
      <c r="C133">
        <v>17</v>
      </c>
      <c r="D133">
        <v>1129364.0900000001</v>
      </c>
      <c r="E133">
        <v>896</v>
      </c>
      <c r="F133">
        <v>4288626.4800000004</v>
      </c>
    </row>
    <row r="134" spans="1:6" x14ac:dyDescent="0.25">
      <c r="A134">
        <v>1</v>
      </c>
      <c r="B134" t="s">
        <v>47</v>
      </c>
      <c r="C134">
        <v>3167</v>
      </c>
      <c r="D134">
        <v>221773876.15000001</v>
      </c>
      <c r="E134">
        <v>60003</v>
      </c>
      <c r="F134">
        <v>429541423.31</v>
      </c>
    </row>
    <row r="135" spans="1:6" x14ac:dyDescent="0.25">
      <c r="A135">
        <v>1</v>
      </c>
      <c r="B135" t="s">
        <v>48</v>
      </c>
      <c r="C135">
        <v>522</v>
      </c>
      <c r="D135">
        <v>29078676.309999999</v>
      </c>
      <c r="E135">
        <v>12259</v>
      </c>
      <c r="F135">
        <v>72561903.629999995</v>
      </c>
    </row>
    <row r="136" spans="1:6" x14ac:dyDescent="0.25">
      <c r="A136">
        <v>1</v>
      </c>
      <c r="B136" t="s">
        <v>49</v>
      </c>
      <c r="C136">
        <v>2250</v>
      </c>
      <c r="D136">
        <v>132753758.70999999</v>
      </c>
      <c r="E136">
        <v>41170</v>
      </c>
      <c r="F136">
        <v>284431158.31999999</v>
      </c>
    </row>
    <row r="137" spans="1:6" x14ac:dyDescent="0.25">
      <c r="A137">
        <v>1</v>
      </c>
      <c r="B137" t="s">
        <v>50</v>
      </c>
      <c r="C137">
        <v>1089</v>
      </c>
      <c r="D137">
        <v>61048107.789999999</v>
      </c>
      <c r="E137">
        <v>29772</v>
      </c>
      <c r="F137">
        <v>186215280.91999999</v>
      </c>
    </row>
    <row r="138" spans="1:6" x14ac:dyDescent="0.25">
      <c r="A138">
        <v>1</v>
      </c>
      <c r="B138" t="s">
        <v>51</v>
      </c>
      <c r="C138">
        <v>1328</v>
      </c>
      <c r="D138">
        <v>81764566.730000004</v>
      </c>
      <c r="E138">
        <v>36112</v>
      </c>
      <c r="F138">
        <v>210529267.25</v>
      </c>
    </row>
    <row r="139" spans="1:6" x14ac:dyDescent="0.25">
      <c r="A139">
        <v>1</v>
      </c>
      <c r="B139" t="s">
        <v>52</v>
      </c>
      <c r="C139">
        <v>968</v>
      </c>
      <c r="D139">
        <v>54211786.079999998</v>
      </c>
      <c r="E139">
        <v>23447</v>
      </c>
      <c r="F139">
        <v>114169581.95</v>
      </c>
    </row>
    <row r="140" spans="1:6" x14ac:dyDescent="0.25">
      <c r="A140">
        <v>1</v>
      </c>
      <c r="B140" t="s">
        <v>53</v>
      </c>
      <c r="C140">
        <v>704</v>
      </c>
      <c r="D140">
        <v>42480155.969999999</v>
      </c>
      <c r="E140">
        <v>18825</v>
      </c>
      <c r="F140">
        <v>91492173.420000002</v>
      </c>
    </row>
    <row r="141" spans="1:6" x14ac:dyDescent="0.25">
      <c r="A141">
        <v>1</v>
      </c>
      <c r="B141" t="s">
        <v>54</v>
      </c>
      <c r="C141">
        <v>1426</v>
      </c>
      <c r="D141">
        <v>85830443.219999999</v>
      </c>
      <c r="E141">
        <v>35433</v>
      </c>
      <c r="F141">
        <v>289638298.16000003</v>
      </c>
    </row>
    <row r="142" spans="1:6" x14ac:dyDescent="0.25">
      <c r="A142">
        <v>1</v>
      </c>
      <c r="B142" t="s">
        <v>55</v>
      </c>
      <c r="C142">
        <v>1104</v>
      </c>
      <c r="D142">
        <v>75737600.810000002</v>
      </c>
      <c r="E142">
        <v>23508</v>
      </c>
      <c r="F142">
        <v>146356669</v>
      </c>
    </row>
    <row r="143" spans="1:6" x14ac:dyDescent="0.25">
      <c r="A143">
        <v>1</v>
      </c>
      <c r="B143" t="s">
        <v>56</v>
      </c>
      <c r="C143">
        <v>386</v>
      </c>
      <c r="D143">
        <v>21640967.16</v>
      </c>
      <c r="E143">
        <v>12959</v>
      </c>
      <c r="F143">
        <v>69503882.409999996</v>
      </c>
    </row>
    <row r="144" spans="1:6" x14ac:dyDescent="0.25">
      <c r="A144">
        <v>1</v>
      </c>
      <c r="B144" t="s">
        <v>57</v>
      </c>
      <c r="C144">
        <v>2643</v>
      </c>
      <c r="D144">
        <v>243292435.49000001</v>
      </c>
      <c r="E144">
        <v>70878</v>
      </c>
      <c r="F144">
        <v>446296326.64999998</v>
      </c>
    </row>
    <row r="145" spans="1:6" x14ac:dyDescent="0.25">
      <c r="A145">
        <v>1</v>
      </c>
      <c r="B145" t="s">
        <v>58</v>
      </c>
      <c r="C145">
        <v>950</v>
      </c>
      <c r="D145">
        <v>47555509.359999999</v>
      </c>
      <c r="E145">
        <v>21197</v>
      </c>
      <c r="F145">
        <v>119191708.58</v>
      </c>
    </row>
    <row r="146" spans="1:6" x14ac:dyDescent="0.25">
      <c r="A146">
        <v>1</v>
      </c>
      <c r="B146" t="s">
        <v>59</v>
      </c>
      <c r="C146">
        <v>3497</v>
      </c>
      <c r="D146">
        <v>196766505.38</v>
      </c>
      <c r="E146">
        <v>60474</v>
      </c>
      <c r="F146">
        <v>441219705.81</v>
      </c>
    </row>
    <row r="147" spans="1:6" x14ac:dyDescent="0.25">
      <c r="A147">
        <v>1</v>
      </c>
      <c r="B147" t="s">
        <v>60</v>
      </c>
      <c r="C147">
        <v>10301</v>
      </c>
      <c r="D147">
        <v>644061046.13</v>
      </c>
      <c r="E147">
        <v>109271</v>
      </c>
      <c r="F147">
        <v>1225962926.21</v>
      </c>
    </row>
    <row r="148" spans="1:6" x14ac:dyDescent="0.25">
      <c r="A148">
        <v>1</v>
      </c>
      <c r="B148" t="s">
        <v>61</v>
      </c>
      <c r="C148">
        <v>1536</v>
      </c>
      <c r="D148">
        <v>94261911.730000004</v>
      </c>
      <c r="E148">
        <v>37289</v>
      </c>
      <c r="F148">
        <v>227464683.94</v>
      </c>
    </row>
    <row r="149" spans="1:6" x14ac:dyDescent="0.25">
      <c r="A149">
        <v>1</v>
      </c>
      <c r="B149" t="s">
        <v>62</v>
      </c>
      <c r="C149">
        <v>427</v>
      </c>
      <c r="D149">
        <v>24384480.239999998</v>
      </c>
      <c r="E149">
        <v>17602</v>
      </c>
      <c r="F149">
        <v>85376197.760000005</v>
      </c>
    </row>
    <row r="150" spans="1:6" x14ac:dyDescent="0.25">
      <c r="A150">
        <v>1</v>
      </c>
      <c r="B150" t="s">
        <v>63</v>
      </c>
      <c r="C150">
        <v>361</v>
      </c>
      <c r="D150">
        <v>25993356.780000001</v>
      </c>
      <c r="E150">
        <v>12957</v>
      </c>
      <c r="F150">
        <v>85636219.349999994</v>
      </c>
    </row>
    <row r="151" spans="1:6" x14ac:dyDescent="0.25">
      <c r="A151">
        <v>1</v>
      </c>
      <c r="B151" t="s">
        <v>64</v>
      </c>
      <c r="C151">
        <v>3613</v>
      </c>
      <c r="D151">
        <v>236240375.22</v>
      </c>
      <c r="E151">
        <v>63995</v>
      </c>
      <c r="F151">
        <v>525142279.76999998</v>
      </c>
    </row>
    <row r="152" spans="1:6" x14ac:dyDescent="0.25">
      <c r="A152">
        <v>1</v>
      </c>
      <c r="B152" t="s">
        <v>65</v>
      </c>
      <c r="C152">
        <v>132</v>
      </c>
      <c r="D152">
        <v>7845119.4100000001</v>
      </c>
      <c r="E152">
        <v>3797</v>
      </c>
      <c r="F152">
        <v>14693435.550000001</v>
      </c>
    </row>
    <row r="153" spans="1:6" x14ac:dyDescent="0.25">
      <c r="A153">
        <v>1</v>
      </c>
      <c r="B153" t="s">
        <v>66</v>
      </c>
      <c r="C153">
        <v>110</v>
      </c>
      <c r="D153">
        <v>9751283.1699999999</v>
      </c>
      <c r="E153">
        <v>7252</v>
      </c>
      <c r="F153">
        <v>37474160.719999999</v>
      </c>
    </row>
    <row r="154" spans="1:6" x14ac:dyDescent="0.25">
      <c r="A154">
        <v>1</v>
      </c>
      <c r="B154" t="s">
        <v>67</v>
      </c>
      <c r="C154">
        <v>888</v>
      </c>
      <c r="D154">
        <v>52174752.450000003</v>
      </c>
      <c r="E154">
        <v>20388</v>
      </c>
      <c r="F154">
        <v>117733238.84999999</v>
      </c>
    </row>
    <row r="155" spans="1:6" x14ac:dyDescent="0.25">
      <c r="A155">
        <v>1</v>
      </c>
      <c r="B155" t="s">
        <v>68</v>
      </c>
      <c r="C155">
        <v>1557</v>
      </c>
      <c r="D155">
        <v>116588558.51000001</v>
      </c>
      <c r="E155">
        <v>51085</v>
      </c>
      <c r="F155">
        <v>223698236.37</v>
      </c>
    </row>
    <row r="156" spans="1:6" x14ac:dyDescent="0.25">
      <c r="A156">
        <v>1</v>
      </c>
      <c r="B156" t="s">
        <v>69</v>
      </c>
      <c r="C156">
        <v>659</v>
      </c>
      <c r="D156">
        <v>38564984.969999999</v>
      </c>
      <c r="E156">
        <v>20408</v>
      </c>
      <c r="F156">
        <v>88925422.230000004</v>
      </c>
    </row>
    <row r="157" spans="1:6" x14ac:dyDescent="0.25">
      <c r="A157">
        <v>1</v>
      </c>
      <c r="B157" t="s">
        <v>70</v>
      </c>
      <c r="C157">
        <v>5311</v>
      </c>
      <c r="D157">
        <v>397365714.89999998</v>
      </c>
      <c r="E157">
        <v>106295</v>
      </c>
      <c r="F157">
        <v>743071574.65999997</v>
      </c>
    </row>
    <row r="158" spans="1:6" x14ac:dyDescent="0.25">
      <c r="A158">
        <v>1</v>
      </c>
      <c r="B158" t="s">
        <v>71</v>
      </c>
      <c r="C158">
        <v>711</v>
      </c>
      <c r="D158">
        <v>44103861.039999999</v>
      </c>
      <c r="E158">
        <v>21605</v>
      </c>
      <c r="F158">
        <v>120468196.18000001</v>
      </c>
    </row>
    <row r="159" spans="1:6" x14ac:dyDescent="0.25">
      <c r="A159">
        <v>1</v>
      </c>
      <c r="B159" t="s">
        <v>72</v>
      </c>
      <c r="C159">
        <v>781</v>
      </c>
      <c r="D159">
        <v>39908428.109999999</v>
      </c>
      <c r="E159">
        <v>16349</v>
      </c>
      <c r="F159">
        <v>110245372.97</v>
      </c>
    </row>
    <row r="160" spans="1:6" x14ac:dyDescent="0.25">
      <c r="A160">
        <v>1</v>
      </c>
      <c r="B160" t="s">
        <v>73</v>
      </c>
      <c r="C160">
        <v>967</v>
      </c>
      <c r="D160">
        <v>52805615.520000003</v>
      </c>
      <c r="E160">
        <v>22705</v>
      </c>
      <c r="F160">
        <v>138229789.13999999</v>
      </c>
    </row>
    <row r="161" spans="1:6" x14ac:dyDescent="0.25">
      <c r="A161">
        <v>1</v>
      </c>
      <c r="B161" t="s">
        <v>74</v>
      </c>
      <c r="C161">
        <v>81</v>
      </c>
      <c r="D161">
        <v>5668605.1900000004</v>
      </c>
      <c r="E161">
        <v>3079</v>
      </c>
      <c r="F161">
        <v>10321637.869999999</v>
      </c>
    </row>
    <row r="162" spans="1:6" x14ac:dyDescent="0.25">
      <c r="A162">
        <v>1</v>
      </c>
      <c r="B162" t="s">
        <v>75</v>
      </c>
      <c r="C162">
        <v>1178</v>
      </c>
      <c r="D162">
        <v>70294745.719999999</v>
      </c>
      <c r="E162">
        <v>33199</v>
      </c>
      <c r="F162">
        <v>279031799.93000001</v>
      </c>
    </row>
    <row r="163" spans="1:6" x14ac:dyDescent="0.25">
      <c r="A163">
        <v>1</v>
      </c>
      <c r="B163" t="s">
        <v>76</v>
      </c>
      <c r="C163">
        <v>1248</v>
      </c>
      <c r="D163">
        <v>60490053.079999998</v>
      </c>
      <c r="E163">
        <v>25877</v>
      </c>
      <c r="F163">
        <v>156875636.34999999</v>
      </c>
    </row>
    <row r="164" spans="1:6" x14ac:dyDescent="0.25">
      <c r="A164">
        <v>1</v>
      </c>
      <c r="B164" t="s">
        <v>77</v>
      </c>
      <c r="C164">
        <v>779</v>
      </c>
      <c r="D164">
        <v>58543598.909999996</v>
      </c>
      <c r="E164">
        <v>17100</v>
      </c>
      <c r="F164">
        <v>107413903.06999999</v>
      </c>
    </row>
    <row r="165" spans="1:6" x14ac:dyDescent="0.25">
      <c r="A165">
        <v>1</v>
      </c>
      <c r="B165" t="s">
        <v>78</v>
      </c>
      <c r="C165">
        <v>695</v>
      </c>
      <c r="D165">
        <v>49382209.619999997</v>
      </c>
      <c r="E165">
        <v>19324</v>
      </c>
      <c r="F165">
        <v>145208237.47</v>
      </c>
    </row>
    <row r="166" spans="1:6" x14ac:dyDescent="0.25">
      <c r="A166">
        <v>1</v>
      </c>
      <c r="B166" t="s">
        <v>79</v>
      </c>
      <c r="C166">
        <v>209</v>
      </c>
      <c r="D166">
        <v>12530205.689999999</v>
      </c>
      <c r="E166">
        <v>6269</v>
      </c>
      <c r="F166">
        <v>28485712.32</v>
      </c>
    </row>
    <row r="167" spans="1:6" x14ac:dyDescent="0.25">
      <c r="A167">
        <v>1</v>
      </c>
      <c r="B167" t="s">
        <v>80</v>
      </c>
      <c r="C167">
        <v>1736</v>
      </c>
      <c r="D167">
        <v>115853169.67</v>
      </c>
      <c r="E167">
        <v>61049</v>
      </c>
      <c r="F167">
        <v>547547452.73000002</v>
      </c>
    </row>
    <row r="168" spans="1:6" x14ac:dyDescent="0.25">
      <c r="A168">
        <v>1</v>
      </c>
      <c r="B168" t="s">
        <v>81</v>
      </c>
      <c r="C168">
        <v>2547</v>
      </c>
      <c r="D168">
        <v>177235738.03999999</v>
      </c>
      <c r="E168">
        <v>47141</v>
      </c>
      <c r="F168">
        <v>392220070.04000002</v>
      </c>
    </row>
    <row r="169" spans="1:6" x14ac:dyDescent="0.25">
      <c r="A169">
        <v>1</v>
      </c>
      <c r="B169" t="s">
        <v>82</v>
      </c>
      <c r="C169">
        <v>166</v>
      </c>
      <c r="D169">
        <v>13620987.66</v>
      </c>
      <c r="E169">
        <v>6588</v>
      </c>
      <c r="F169">
        <v>25384690.84</v>
      </c>
    </row>
    <row r="170" spans="1:6" x14ac:dyDescent="0.25">
      <c r="A170">
        <v>1</v>
      </c>
      <c r="B170" t="s">
        <v>83</v>
      </c>
      <c r="C170">
        <v>958</v>
      </c>
      <c r="D170">
        <v>41729890.689999998</v>
      </c>
      <c r="E170">
        <v>16722</v>
      </c>
      <c r="F170">
        <v>109185442.2</v>
      </c>
    </row>
    <row r="171" spans="1:6" x14ac:dyDescent="0.25">
      <c r="A171">
        <v>1</v>
      </c>
      <c r="B171" t="s">
        <v>84</v>
      </c>
      <c r="C171">
        <v>12</v>
      </c>
      <c r="D171">
        <v>487600</v>
      </c>
      <c r="E171">
        <v>1814</v>
      </c>
      <c r="F171">
        <v>6017928.9800000004</v>
      </c>
    </row>
    <row r="172" spans="1:6" x14ac:dyDescent="0.25">
      <c r="A172">
        <v>1</v>
      </c>
      <c r="B172" t="s">
        <v>85</v>
      </c>
      <c r="C172">
        <v>409</v>
      </c>
      <c r="D172">
        <v>29407315.510000002</v>
      </c>
      <c r="E172">
        <v>22318</v>
      </c>
      <c r="F172">
        <v>149747303.94</v>
      </c>
    </row>
    <row r="173" spans="1:6" x14ac:dyDescent="0.25">
      <c r="A173">
        <v>1</v>
      </c>
      <c r="B173" t="s">
        <v>86</v>
      </c>
      <c r="C173">
        <v>1171</v>
      </c>
      <c r="D173">
        <v>65450238.359999999</v>
      </c>
      <c r="E173">
        <v>20796</v>
      </c>
      <c r="F173">
        <v>133397879.67</v>
      </c>
    </row>
  </sheetData>
  <autoFilter ref="A1:C1">
    <sortState ref="A2:C173">
      <sortCondition ref="A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3"/>
  <sheetViews>
    <sheetView topLeftCell="A421" workbookViewId="0">
      <selection sqref="A1:A453"/>
    </sheetView>
  </sheetViews>
  <sheetFormatPr defaultRowHeight="15" x14ac:dyDescent="0.25"/>
  <sheetData>
    <row r="1" spans="1:1" ht="14.45" x14ac:dyDescent="0.35">
      <c r="A1">
        <v>5661384463.4099998</v>
      </c>
    </row>
    <row r="2" spans="1:1" ht="14.45" x14ac:dyDescent="0.35">
      <c r="A2">
        <v>5298140789.2299995</v>
      </c>
    </row>
    <row r="3" spans="1:1" ht="14.45" x14ac:dyDescent="0.35">
      <c r="A3">
        <v>1611088.2</v>
      </c>
    </row>
    <row r="4" spans="1:1" ht="14.45" x14ac:dyDescent="0.35">
      <c r="A4">
        <v>660831400.26999998</v>
      </c>
    </row>
    <row r="5" spans="1:1" ht="14.45" x14ac:dyDescent="0.35">
      <c r="A5">
        <v>714415533.21000004</v>
      </c>
    </row>
    <row r="6" spans="1:1" ht="14.45" x14ac:dyDescent="0.35">
      <c r="A6">
        <v>89118973.109999999</v>
      </c>
    </row>
    <row r="7" spans="1:1" ht="14.45" x14ac:dyDescent="0.35">
      <c r="A7">
        <v>112205658.17</v>
      </c>
    </row>
    <row r="8" spans="1:1" ht="14.45" x14ac:dyDescent="0.35">
      <c r="A8">
        <v>38934025.740000002</v>
      </c>
    </row>
    <row r="9" spans="1:1" ht="14.45" x14ac:dyDescent="0.35">
      <c r="A9">
        <v>314298906.07999998</v>
      </c>
    </row>
    <row r="10" spans="1:1" ht="14.45" x14ac:dyDescent="0.35">
      <c r="A10">
        <v>1112083668.3699999</v>
      </c>
    </row>
    <row r="11" spans="1:1" ht="14.45" x14ac:dyDescent="0.35">
      <c r="A11">
        <v>60553026.649999999</v>
      </c>
    </row>
    <row r="12" spans="1:1" ht="14.45" x14ac:dyDescent="0.35">
      <c r="A12">
        <v>828930.74</v>
      </c>
    </row>
    <row r="13" spans="1:1" ht="14.45" x14ac:dyDescent="0.35">
      <c r="A13">
        <v>1010485552.98</v>
      </c>
    </row>
    <row r="14" spans="1:1" ht="14.45" x14ac:dyDescent="0.35">
      <c r="A14">
        <v>492014617.62</v>
      </c>
    </row>
    <row r="15" spans="1:1" ht="14.45" x14ac:dyDescent="0.35">
      <c r="A15">
        <v>44165054.829999998</v>
      </c>
    </row>
    <row r="16" spans="1:1" ht="14.45" x14ac:dyDescent="0.35">
      <c r="A16">
        <v>98563383.969999999</v>
      </c>
    </row>
    <row r="17" spans="1:1" ht="14.45" x14ac:dyDescent="0.35">
      <c r="A17">
        <v>31905877.510000002</v>
      </c>
    </row>
    <row r="18" spans="1:1" ht="14.45" x14ac:dyDescent="0.35">
      <c r="A18">
        <v>92333664.189999998</v>
      </c>
    </row>
    <row r="19" spans="1:1" ht="14.45" x14ac:dyDescent="0.35">
      <c r="A19">
        <v>1863796.61</v>
      </c>
    </row>
    <row r="20" spans="1:1" ht="14.45" x14ac:dyDescent="0.35">
      <c r="A20">
        <v>32155168.109999999</v>
      </c>
    </row>
    <row r="21" spans="1:1" ht="14.45" x14ac:dyDescent="0.35">
      <c r="A21">
        <v>22363699.010000002</v>
      </c>
    </row>
    <row r="22" spans="1:1" ht="14.45" x14ac:dyDescent="0.35">
      <c r="A22">
        <v>14150678.310000001</v>
      </c>
    </row>
    <row r="23" spans="1:1" ht="14.45" x14ac:dyDescent="0.35">
      <c r="A23">
        <v>16991591.84</v>
      </c>
    </row>
    <row r="24" spans="1:1" ht="14.45" x14ac:dyDescent="0.35">
      <c r="A24">
        <v>15459307.710000001</v>
      </c>
    </row>
    <row r="25" spans="1:1" ht="14.45" x14ac:dyDescent="0.35">
      <c r="A25">
        <v>5306147.47</v>
      </c>
    </row>
    <row r="26" spans="1:1" ht="14.45" x14ac:dyDescent="0.35">
      <c r="A26">
        <v>16597735.08</v>
      </c>
    </row>
    <row r="27" spans="1:1" ht="14.45" x14ac:dyDescent="0.35">
      <c r="A27">
        <v>36772153.780000001</v>
      </c>
    </row>
    <row r="28" spans="1:1" ht="14.45" x14ac:dyDescent="0.35">
      <c r="A28">
        <v>7629934.96</v>
      </c>
    </row>
    <row r="29" spans="1:1" ht="14.45" x14ac:dyDescent="0.35">
      <c r="A29">
        <v>22666120.73</v>
      </c>
    </row>
    <row r="30" spans="1:1" ht="14.45" x14ac:dyDescent="0.35">
      <c r="A30">
        <v>19518613.890000001</v>
      </c>
    </row>
    <row r="31" spans="1:1" ht="14.45" x14ac:dyDescent="0.35">
      <c r="A31">
        <v>11508795.58</v>
      </c>
    </row>
    <row r="32" spans="1:1" ht="14.45" x14ac:dyDescent="0.35">
      <c r="A32">
        <v>126221532.62</v>
      </c>
    </row>
    <row r="33" spans="1:1" ht="14.45" x14ac:dyDescent="0.35">
      <c r="A33">
        <v>12094833.48</v>
      </c>
    </row>
    <row r="34" spans="1:1" ht="14.45" x14ac:dyDescent="0.35">
      <c r="A34">
        <v>1432613.05</v>
      </c>
    </row>
    <row r="35" spans="1:1" ht="14.45" x14ac:dyDescent="0.35">
      <c r="A35">
        <v>8737664.7599999998</v>
      </c>
    </row>
    <row r="36" spans="1:1" ht="14.45" x14ac:dyDescent="0.35">
      <c r="A36">
        <v>1716995.02</v>
      </c>
    </row>
    <row r="37" spans="1:1" ht="14.45" x14ac:dyDescent="0.35">
      <c r="A37">
        <v>16619798.73</v>
      </c>
    </row>
    <row r="38" spans="1:1" ht="14.45" x14ac:dyDescent="0.35">
      <c r="A38">
        <v>92822516.040000007</v>
      </c>
    </row>
    <row r="39" spans="1:1" ht="14.45" x14ac:dyDescent="0.35">
      <c r="A39">
        <v>4416491.63</v>
      </c>
    </row>
    <row r="40" spans="1:1" ht="14.45" x14ac:dyDescent="0.35">
      <c r="A40">
        <v>61905191.170000002</v>
      </c>
    </row>
    <row r="41" spans="1:1" ht="14.45" x14ac:dyDescent="0.35">
      <c r="A41">
        <v>406668.22</v>
      </c>
    </row>
    <row r="42" spans="1:1" ht="14.45" x14ac:dyDescent="0.35">
      <c r="A42">
        <v>165602046.19</v>
      </c>
    </row>
    <row r="43" spans="1:1" ht="14.45" x14ac:dyDescent="0.35">
      <c r="A43">
        <v>277382.71999999997</v>
      </c>
    </row>
    <row r="44" spans="1:1" ht="14.45" x14ac:dyDescent="0.35">
      <c r="A44">
        <v>7694944.9100000001</v>
      </c>
    </row>
    <row r="45" spans="1:1" ht="14.45" x14ac:dyDescent="0.35">
      <c r="A45">
        <v>22460900.260000002</v>
      </c>
    </row>
    <row r="46" spans="1:1" ht="14.45" x14ac:dyDescent="0.35">
      <c r="A46">
        <v>9090661.8000000007</v>
      </c>
    </row>
    <row r="47" spans="1:1" ht="14.45" x14ac:dyDescent="0.35">
      <c r="A47">
        <v>18176973.649999999</v>
      </c>
    </row>
    <row r="48" spans="1:1" ht="14.45" x14ac:dyDescent="0.35">
      <c r="A48">
        <v>221138952.84999999</v>
      </c>
    </row>
    <row r="49" spans="1:1" ht="14.45" x14ac:dyDescent="0.35">
      <c r="A49">
        <v>3598833.71</v>
      </c>
    </row>
    <row r="50" spans="1:1" ht="14.45" x14ac:dyDescent="0.35">
      <c r="A50">
        <v>332977368.91000003</v>
      </c>
    </row>
    <row r="51" spans="1:1" ht="14.45" x14ac:dyDescent="0.35">
      <c r="A51">
        <v>7299635.8099999996</v>
      </c>
    </row>
    <row r="52" spans="1:1" ht="14.45" x14ac:dyDescent="0.35">
      <c r="A52">
        <v>14049923.68</v>
      </c>
    </row>
    <row r="53" spans="1:1" ht="14.45" x14ac:dyDescent="0.35">
      <c r="A53">
        <v>14180397.07</v>
      </c>
    </row>
    <row r="54" spans="1:1" ht="14.45" x14ac:dyDescent="0.35">
      <c r="A54">
        <v>21492713.690000001</v>
      </c>
    </row>
    <row r="55" spans="1:1" ht="14.45" x14ac:dyDescent="0.35">
      <c r="A55">
        <v>159544020.15000001</v>
      </c>
    </row>
    <row r="56" spans="1:1" ht="14.45" x14ac:dyDescent="0.35">
      <c r="A56">
        <v>2245022.98</v>
      </c>
    </row>
    <row r="57" spans="1:1" ht="14.45" x14ac:dyDescent="0.35">
      <c r="A57">
        <v>1758749.85</v>
      </c>
    </row>
    <row r="58" spans="1:1" ht="14.45" x14ac:dyDescent="0.35">
      <c r="A58">
        <v>13020429.060000001</v>
      </c>
    </row>
    <row r="59" spans="1:1" ht="14.45" x14ac:dyDescent="0.35">
      <c r="A59">
        <v>564548.66</v>
      </c>
    </row>
    <row r="60" spans="1:1" ht="14.45" x14ac:dyDescent="0.35">
      <c r="A60">
        <v>18063433.640000001</v>
      </c>
    </row>
    <row r="61" spans="1:1" ht="14.45" x14ac:dyDescent="0.35">
      <c r="A61">
        <v>194447392.77000001</v>
      </c>
    </row>
    <row r="62" spans="1:1" ht="14.45" x14ac:dyDescent="0.35">
      <c r="A62">
        <v>326142669.06</v>
      </c>
    </row>
    <row r="63" spans="1:1" ht="14.45" x14ac:dyDescent="0.35">
      <c r="A63">
        <v>24421531.68</v>
      </c>
    </row>
    <row r="64" spans="1:1" ht="14.45" x14ac:dyDescent="0.35">
      <c r="A64">
        <v>802915243.05999994</v>
      </c>
    </row>
    <row r="65" spans="1:1" ht="14.45" x14ac:dyDescent="0.35">
      <c r="A65">
        <v>83466849.400000006</v>
      </c>
    </row>
    <row r="66" spans="1:1" ht="14.45" x14ac:dyDescent="0.35">
      <c r="A66">
        <v>76396410.540000007</v>
      </c>
    </row>
    <row r="67" spans="1:1" ht="14.45" x14ac:dyDescent="0.35">
      <c r="A67">
        <v>14223514.65</v>
      </c>
    </row>
    <row r="68" spans="1:1" ht="14.45" x14ac:dyDescent="0.35">
      <c r="A68">
        <v>58570992.240000002</v>
      </c>
    </row>
    <row r="69" spans="1:1" ht="14.45" x14ac:dyDescent="0.35">
      <c r="A69">
        <v>18771744.579999998</v>
      </c>
    </row>
    <row r="70" spans="1:1" ht="14.45" x14ac:dyDescent="0.35">
      <c r="A70">
        <v>511610982.89999998</v>
      </c>
    </row>
    <row r="71" spans="1:1" ht="14.45" x14ac:dyDescent="0.35">
      <c r="A71">
        <v>70643120.909999996</v>
      </c>
    </row>
    <row r="72" spans="1:1" ht="14.45" x14ac:dyDescent="0.35">
      <c r="A72">
        <v>24868179.98</v>
      </c>
    </row>
    <row r="73" spans="1:1" ht="14.45" x14ac:dyDescent="0.35">
      <c r="A73">
        <v>15979635.9</v>
      </c>
    </row>
    <row r="74" spans="1:1" ht="14.45" x14ac:dyDescent="0.35">
      <c r="A74">
        <v>336946.18</v>
      </c>
    </row>
    <row r="75" spans="1:1" ht="14.45" x14ac:dyDescent="0.35">
      <c r="A75">
        <v>21445630.309999999</v>
      </c>
    </row>
    <row r="76" spans="1:1" ht="14.45" x14ac:dyDescent="0.35">
      <c r="A76">
        <v>1530386.72</v>
      </c>
    </row>
    <row r="77" spans="1:1" ht="14.45" x14ac:dyDescent="0.35">
      <c r="A77">
        <v>3682689.27</v>
      </c>
    </row>
    <row r="78" spans="1:1" ht="14.45" x14ac:dyDescent="0.35">
      <c r="A78">
        <v>62428550.990000002</v>
      </c>
    </row>
    <row r="79" spans="1:1" ht="14.45" x14ac:dyDescent="0.35">
      <c r="A79">
        <v>451154920</v>
      </c>
    </row>
    <row r="80" spans="1:1" ht="14.45" x14ac:dyDescent="0.35">
      <c r="A80">
        <v>3532695.92</v>
      </c>
    </row>
    <row r="81" spans="1:1" ht="14.45" x14ac:dyDescent="0.35">
      <c r="A81">
        <v>10786170.65</v>
      </c>
    </row>
    <row r="82" spans="1:1" ht="14.45" x14ac:dyDescent="0.35">
      <c r="A82">
        <v>97502429.719999999</v>
      </c>
    </row>
    <row r="83" spans="1:1" ht="14.45" x14ac:dyDescent="0.35">
      <c r="A83">
        <v>41172941.350000001</v>
      </c>
    </row>
    <row r="84" spans="1:1" ht="14.45" x14ac:dyDescent="0.35">
      <c r="A84">
        <v>79996886.709999993</v>
      </c>
    </row>
    <row r="85" spans="1:1" ht="14.45" x14ac:dyDescent="0.35">
      <c r="A85">
        <v>132227083.08</v>
      </c>
    </row>
    <row r="86" spans="1:1" ht="14.45" x14ac:dyDescent="0.35">
      <c r="A86">
        <v>125110138.68000001</v>
      </c>
    </row>
    <row r="87" spans="1:1" ht="14.45" x14ac:dyDescent="0.35">
      <c r="A87">
        <v>298836.65000000002</v>
      </c>
    </row>
    <row r="88" spans="1:1" ht="14.45" x14ac:dyDescent="0.35">
      <c r="A88">
        <v>7348521.3499999996</v>
      </c>
    </row>
    <row r="89" spans="1:1" ht="14.45" x14ac:dyDescent="0.35">
      <c r="A89">
        <v>360159276.54000002</v>
      </c>
    </row>
    <row r="90" spans="1:1" ht="14.45" x14ac:dyDescent="0.35">
      <c r="A90">
        <v>19169934.149999999</v>
      </c>
    </row>
    <row r="91" spans="1:1" ht="14.45" x14ac:dyDescent="0.35">
      <c r="A91">
        <v>15498352.34</v>
      </c>
    </row>
    <row r="92" spans="1:1" ht="14.45" x14ac:dyDescent="0.35">
      <c r="A92">
        <v>19586940.800000001</v>
      </c>
    </row>
    <row r="93" spans="1:1" ht="14.45" x14ac:dyDescent="0.35">
      <c r="A93">
        <v>8316566.4900000002</v>
      </c>
    </row>
    <row r="94" spans="1:1" ht="14.45" x14ac:dyDescent="0.35">
      <c r="A94">
        <v>37466583.719999999</v>
      </c>
    </row>
    <row r="95" spans="1:1" ht="14.45" x14ac:dyDescent="0.35">
      <c r="A95">
        <v>31703163.030000001</v>
      </c>
    </row>
    <row r="96" spans="1:1" ht="14.45" x14ac:dyDescent="0.35">
      <c r="A96">
        <v>23166713.620000001</v>
      </c>
    </row>
    <row r="97" spans="1:1" ht="14.45" x14ac:dyDescent="0.35">
      <c r="A97">
        <v>778706.82</v>
      </c>
    </row>
    <row r="98" spans="1:1" ht="14.45" x14ac:dyDescent="0.35">
      <c r="A98">
        <v>247398078.55000001</v>
      </c>
    </row>
    <row r="99" spans="1:1" ht="14.45" x14ac:dyDescent="0.35">
      <c r="A99">
        <v>29116645.460000001</v>
      </c>
    </row>
    <row r="100" spans="1:1" ht="14.45" x14ac:dyDescent="0.35">
      <c r="A100">
        <v>38121796.990000002</v>
      </c>
    </row>
    <row r="101" spans="1:1" ht="14.45" x14ac:dyDescent="0.35">
      <c r="A101">
        <v>6053273.1799999997</v>
      </c>
    </row>
    <row r="102" spans="1:1" ht="14.45" x14ac:dyDescent="0.35">
      <c r="A102">
        <v>570144.68999999994</v>
      </c>
    </row>
    <row r="103" spans="1:1" ht="14.45" x14ac:dyDescent="0.35">
      <c r="A103">
        <v>56854038.240000002</v>
      </c>
    </row>
    <row r="104" spans="1:1" ht="14.45" x14ac:dyDescent="0.35">
      <c r="A104">
        <v>3969250.91</v>
      </c>
    </row>
    <row r="105" spans="1:1" ht="14.45" x14ac:dyDescent="0.35">
      <c r="A105">
        <v>27501745.27</v>
      </c>
    </row>
    <row r="106" spans="1:1" ht="14.45" x14ac:dyDescent="0.35">
      <c r="A106">
        <v>31625973.59</v>
      </c>
    </row>
    <row r="107" spans="1:1" ht="14.45" x14ac:dyDescent="0.35">
      <c r="A107">
        <v>6416442.0300000003</v>
      </c>
    </row>
    <row r="108" spans="1:1" ht="14.45" x14ac:dyDescent="0.35">
      <c r="A108">
        <v>18061067.739999998</v>
      </c>
    </row>
    <row r="109" spans="1:1" ht="14.45" x14ac:dyDescent="0.35">
      <c r="A109">
        <v>123097058.72</v>
      </c>
    </row>
    <row r="110" spans="1:1" ht="14.45" x14ac:dyDescent="0.35">
      <c r="A110">
        <v>363993690.54000002</v>
      </c>
    </row>
    <row r="111" spans="1:1" ht="14.45" x14ac:dyDescent="0.35">
      <c r="A111">
        <v>1104733.8500000001</v>
      </c>
    </row>
    <row r="112" spans="1:1" ht="14.45" x14ac:dyDescent="0.35">
      <c r="A112">
        <v>32670.799999999999</v>
      </c>
    </row>
    <row r="113" spans="1:1" ht="14.45" x14ac:dyDescent="0.35">
      <c r="A113">
        <v>26733267.039999999</v>
      </c>
    </row>
    <row r="114" spans="1:1" ht="14.45" x14ac:dyDescent="0.35">
      <c r="A114">
        <v>24166156.109999999</v>
      </c>
    </row>
    <row r="115" spans="1:1" ht="14.45" x14ac:dyDescent="0.35">
      <c r="A115">
        <v>2567498.5299999998</v>
      </c>
    </row>
    <row r="116" spans="1:1" ht="14.45" x14ac:dyDescent="0.35">
      <c r="A116">
        <v>143763.9</v>
      </c>
    </row>
    <row r="117" spans="1:1" ht="14.45" x14ac:dyDescent="0.35">
      <c r="A117">
        <v>84376782.109999999</v>
      </c>
    </row>
    <row r="118" spans="1:1" ht="14.45" x14ac:dyDescent="0.35">
      <c r="A118">
        <v>734126719.44000006</v>
      </c>
    </row>
    <row r="119" spans="1:1" ht="14.45" x14ac:dyDescent="0.35">
      <c r="A119">
        <v>5584652352.0699997</v>
      </c>
    </row>
    <row r="120" spans="1:1" ht="14.45" x14ac:dyDescent="0.35">
      <c r="A120">
        <v>23781066.239999998</v>
      </c>
    </row>
    <row r="121" spans="1:1" ht="14.45" x14ac:dyDescent="0.35">
      <c r="A121">
        <v>201218437.44999999</v>
      </c>
    </row>
    <row r="122" spans="1:1" ht="14.45" x14ac:dyDescent="0.35">
      <c r="A122">
        <v>68824625.579999998</v>
      </c>
    </row>
    <row r="123" spans="1:1" ht="14.45" x14ac:dyDescent="0.35">
      <c r="A123">
        <v>199905527.81999999</v>
      </c>
    </row>
    <row r="124" spans="1:1" ht="14.45" x14ac:dyDescent="0.35">
      <c r="A124">
        <v>27757022.379999999</v>
      </c>
    </row>
    <row r="125" spans="1:1" ht="14.45" x14ac:dyDescent="0.35">
      <c r="A125">
        <v>27971402</v>
      </c>
    </row>
    <row r="126" spans="1:1" ht="14.45" x14ac:dyDescent="0.35">
      <c r="A126">
        <v>89838794.510000005</v>
      </c>
    </row>
    <row r="127" spans="1:1" ht="14.45" x14ac:dyDescent="0.35">
      <c r="A127">
        <v>982616954.76999998</v>
      </c>
    </row>
    <row r="128" spans="1:1" ht="14.45" x14ac:dyDescent="0.35">
      <c r="A128">
        <v>19421166.699999999</v>
      </c>
    </row>
    <row r="129" spans="1:1" ht="14.45" x14ac:dyDescent="0.35">
      <c r="A129">
        <v>235419332.06999999</v>
      </c>
    </row>
    <row r="130" spans="1:1" ht="14.45" x14ac:dyDescent="0.35">
      <c r="A130">
        <v>22596103.530000001</v>
      </c>
    </row>
    <row r="131" spans="1:1" ht="14.45" x14ac:dyDescent="0.35">
      <c r="A131">
        <v>65549931.659999996</v>
      </c>
    </row>
    <row r="132" spans="1:1" ht="14.45" x14ac:dyDescent="0.35">
      <c r="A132">
        <v>43225.79</v>
      </c>
    </row>
    <row r="133" spans="1:1" ht="14.45" x14ac:dyDescent="0.35">
      <c r="A133">
        <v>195623602.84</v>
      </c>
    </row>
    <row r="134" spans="1:1" ht="14.45" x14ac:dyDescent="0.35">
      <c r="A134">
        <v>366863673.99000001</v>
      </c>
    </row>
    <row r="135" spans="1:1" ht="14.45" x14ac:dyDescent="0.35">
      <c r="A135">
        <v>586575926.58000004</v>
      </c>
    </row>
    <row r="136" spans="1:1" ht="14.45" x14ac:dyDescent="0.35">
      <c r="A136">
        <v>19032558.920000002</v>
      </c>
    </row>
    <row r="137" spans="1:1" ht="14.45" x14ac:dyDescent="0.35">
      <c r="A137">
        <v>62642926.049999997</v>
      </c>
    </row>
    <row r="138" spans="1:1" ht="14.45" x14ac:dyDescent="0.35">
      <c r="A138">
        <v>1268109.8</v>
      </c>
    </row>
    <row r="139" spans="1:1" ht="14.45" x14ac:dyDescent="0.35">
      <c r="A139">
        <v>5878429.9800000004</v>
      </c>
    </row>
    <row r="140" spans="1:1" ht="14.45" x14ac:dyDescent="0.35">
      <c r="A140">
        <v>1636599.94</v>
      </c>
    </row>
    <row r="141" spans="1:1" ht="14.45" x14ac:dyDescent="0.35">
      <c r="A141">
        <v>43701947.969999999</v>
      </c>
    </row>
    <row r="142" spans="1:1" ht="14.45" x14ac:dyDescent="0.35">
      <c r="A142">
        <v>13934970.02</v>
      </c>
    </row>
    <row r="143" spans="1:1" ht="14.45" x14ac:dyDescent="0.35">
      <c r="A143">
        <v>24713869.640000001</v>
      </c>
    </row>
    <row r="144" spans="1:1" ht="14.45" x14ac:dyDescent="0.35">
      <c r="A144">
        <v>8550981.0399999991</v>
      </c>
    </row>
    <row r="145" spans="1:1" ht="14.45" x14ac:dyDescent="0.35">
      <c r="A145">
        <v>21925369.010000002</v>
      </c>
    </row>
    <row r="146" spans="1:1" ht="14.45" x14ac:dyDescent="0.35">
      <c r="A146">
        <v>8062725.5099999998</v>
      </c>
    </row>
    <row r="147" spans="1:1" ht="14.45" x14ac:dyDescent="0.35">
      <c r="A147">
        <v>32614104.550000001</v>
      </c>
    </row>
    <row r="148" spans="1:1" ht="14.45" x14ac:dyDescent="0.35">
      <c r="A148">
        <v>58319292.909999996</v>
      </c>
    </row>
    <row r="149" spans="1:1" ht="14.45" x14ac:dyDescent="0.35">
      <c r="A149">
        <v>4055356.31</v>
      </c>
    </row>
    <row r="150" spans="1:1" ht="14.45" x14ac:dyDescent="0.35">
      <c r="A150">
        <v>1006144937.28</v>
      </c>
    </row>
    <row r="151" spans="1:1" ht="14.45" x14ac:dyDescent="0.35">
      <c r="A151">
        <v>5863962.7599999998</v>
      </c>
    </row>
    <row r="152" spans="1:1" ht="14.45" x14ac:dyDescent="0.35">
      <c r="A152">
        <v>23367621.460000001</v>
      </c>
    </row>
    <row r="153" spans="1:1" ht="14.45" x14ac:dyDescent="0.35">
      <c r="A153">
        <v>121660.92</v>
      </c>
    </row>
    <row r="154" spans="1:1" ht="14.45" x14ac:dyDescent="0.35">
      <c r="A154">
        <v>19223262.850000001</v>
      </c>
    </row>
    <row r="155" spans="1:1" ht="14.45" x14ac:dyDescent="0.35">
      <c r="A155">
        <v>26148142.789999999</v>
      </c>
    </row>
    <row r="156" spans="1:1" ht="14.45" x14ac:dyDescent="0.35">
      <c r="A156">
        <v>5984167.2199999997</v>
      </c>
    </row>
    <row r="157" spans="1:1" ht="14.45" x14ac:dyDescent="0.35">
      <c r="A157">
        <v>430747.42</v>
      </c>
    </row>
    <row r="158" spans="1:1" ht="14.45" x14ac:dyDescent="0.35">
      <c r="A158">
        <v>4068364.56</v>
      </c>
    </row>
    <row r="159" spans="1:1" ht="14.45" x14ac:dyDescent="0.35">
      <c r="A159">
        <v>38961978.189999998</v>
      </c>
    </row>
    <row r="160" spans="1:1" ht="14.45" x14ac:dyDescent="0.35">
      <c r="A160">
        <v>16260662.76</v>
      </c>
    </row>
    <row r="161" spans="1:1" ht="14.45" x14ac:dyDescent="0.35">
      <c r="A161">
        <v>31344243.420000002</v>
      </c>
    </row>
    <row r="162" spans="1:1" ht="14.45" x14ac:dyDescent="0.35">
      <c r="A162">
        <v>27172710.129999999</v>
      </c>
    </row>
    <row r="163" spans="1:1" ht="14.45" x14ac:dyDescent="0.35">
      <c r="A163">
        <v>461130.34</v>
      </c>
    </row>
    <row r="164" spans="1:1" ht="14.45" x14ac:dyDescent="0.35">
      <c r="A164">
        <v>11214661.98</v>
      </c>
    </row>
    <row r="165" spans="1:1" ht="14.45" x14ac:dyDescent="0.35">
      <c r="A165">
        <v>12880397.09</v>
      </c>
    </row>
    <row r="166" spans="1:1" ht="14.45" x14ac:dyDescent="0.35">
      <c r="A166">
        <v>15688543.18</v>
      </c>
    </row>
    <row r="167" spans="1:1" ht="14.45" x14ac:dyDescent="0.35">
      <c r="A167">
        <v>31697575.079999998</v>
      </c>
    </row>
    <row r="168" spans="1:1" ht="14.45" x14ac:dyDescent="0.35">
      <c r="A168">
        <v>18376070.190000001</v>
      </c>
    </row>
    <row r="169" spans="1:1" ht="14.45" x14ac:dyDescent="0.35">
      <c r="A169">
        <v>3860516.71</v>
      </c>
    </row>
    <row r="170" spans="1:1" ht="14.45" x14ac:dyDescent="0.35">
      <c r="A170">
        <v>138781297.27000001</v>
      </c>
    </row>
    <row r="171" spans="1:1" ht="14.45" x14ac:dyDescent="0.35">
      <c r="A171">
        <v>210328521.47999999</v>
      </c>
    </row>
    <row r="172" spans="1:1" ht="14.45" x14ac:dyDescent="0.35">
      <c r="A172">
        <v>758979577.79999995</v>
      </c>
    </row>
    <row r="173" spans="1:1" ht="14.45" x14ac:dyDescent="0.35">
      <c r="A173">
        <v>63506593.450000003</v>
      </c>
    </row>
    <row r="174" spans="1:1" ht="14.45" x14ac:dyDescent="0.35">
      <c r="A174">
        <v>95045525.709999993</v>
      </c>
    </row>
    <row r="175" spans="1:1" ht="14.45" x14ac:dyDescent="0.35">
      <c r="A175">
        <v>288081543.70999998</v>
      </c>
    </row>
    <row r="176" spans="1:1" ht="14.45" x14ac:dyDescent="0.35">
      <c r="A176">
        <v>68513914.799999997</v>
      </c>
    </row>
    <row r="177" spans="1:1" ht="14.45" x14ac:dyDescent="0.35">
      <c r="A177">
        <v>1370310767.5899999</v>
      </c>
    </row>
    <row r="178" spans="1:1" ht="14.45" x14ac:dyDescent="0.35">
      <c r="A178">
        <v>78918476.700000003</v>
      </c>
    </row>
    <row r="179" spans="1:1" ht="14.45" x14ac:dyDescent="0.35">
      <c r="A179">
        <v>29627960.760000002</v>
      </c>
    </row>
    <row r="180" spans="1:1" ht="14.45" x14ac:dyDescent="0.35">
      <c r="A180">
        <v>39508954.079999998</v>
      </c>
    </row>
    <row r="181" spans="1:1" ht="14.45" x14ac:dyDescent="0.35">
      <c r="A181">
        <v>766961.85</v>
      </c>
    </row>
    <row r="182" spans="1:1" ht="14.45" x14ac:dyDescent="0.35">
      <c r="A182">
        <v>27779846.600000001</v>
      </c>
    </row>
    <row r="183" spans="1:1" ht="14.45" x14ac:dyDescent="0.35">
      <c r="A183">
        <v>896809437.97000003</v>
      </c>
    </row>
    <row r="184" spans="1:1" ht="14.45" x14ac:dyDescent="0.35">
      <c r="A184">
        <v>23285486.91</v>
      </c>
    </row>
    <row r="185" spans="1:1" ht="14.45" x14ac:dyDescent="0.35">
      <c r="A185">
        <v>12787246.24</v>
      </c>
    </row>
    <row r="186" spans="1:1" ht="14.45" x14ac:dyDescent="0.35">
      <c r="A186">
        <v>120304.36</v>
      </c>
    </row>
    <row r="187" spans="1:1" ht="14.45" x14ac:dyDescent="0.35">
      <c r="A187">
        <v>51957426.590000004</v>
      </c>
    </row>
    <row r="188" spans="1:1" ht="14.45" x14ac:dyDescent="0.35">
      <c r="A188">
        <v>133383517.31999999</v>
      </c>
    </row>
    <row r="189" spans="1:1" ht="14.45" x14ac:dyDescent="0.35">
      <c r="A189">
        <v>18787823.489999998</v>
      </c>
    </row>
    <row r="190" spans="1:1" ht="14.45" x14ac:dyDescent="0.35">
      <c r="A190">
        <v>28005279.43</v>
      </c>
    </row>
    <row r="191" spans="1:1" ht="14.45" x14ac:dyDescent="0.35">
      <c r="A191">
        <v>15952840.279999999</v>
      </c>
    </row>
    <row r="192" spans="1:1" ht="14.45" x14ac:dyDescent="0.35">
      <c r="A192">
        <v>36332257.789999999</v>
      </c>
    </row>
    <row r="193" spans="1:1" ht="14.45" x14ac:dyDescent="0.35">
      <c r="A193">
        <v>34358707.219999999</v>
      </c>
    </row>
    <row r="194" spans="1:1" ht="14.45" x14ac:dyDescent="0.35">
      <c r="A194">
        <v>14661415.630000001</v>
      </c>
    </row>
    <row r="195" spans="1:1" ht="14.45" x14ac:dyDescent="0.35">
      <c r="A195">
        <v>29439170</v>
      </c>
    </row>
    <row r="196" spans="1:1" ht="14.45" x14ac:dyDescent="0.35">
      <c r="A196">
        <v>24663700.510000002</v>
      </c>
    </row>
    <row r="197" spans="1:1" ht="14.45" x14ac:dyDescent="0.35">
      <c r="A197">
        <v>21148813.649999999</v>
      </c>
    </row>
    <row r="198" spans="1:1" ht="14.45" x14ac:dyDescent="0.35">
      <c r="A198">
        <v>21805746.98</v>
      </c>
    </row>
    <row r="199" spans="1:1" ht="14.45" x14ac:dyDescent="0.35">
      <c r="A199">
        <v>104286824.19</v>
      </c>
    </row>
    <row r="200" spans="1:1" ht="14.45" x14ac:dyDescent="0.35">
      <c r="A200">
        <v>3979188.61</v>
      </c>
    </row>
    <row r="201" spans="1:1" ht="14.45" x14ac:dyDescent="0.35">
      <c r="A201">
        <v>16601553.130000001</v>
      </c>
    </row>
    <row r="202" spans="1:1" ht="14.45" x14ac:dyDescent="0.35">
      <c r="A202">
        <v>10083304.52</v>
      </c>
    </row>
    <row r="203" spans="1:1" ht="14.45" x14ac:dyDescent="0.35">
      <c r="A203">
        <v>27643054.219999999</v>
      </c>
    </row>
    <row r="204" spans="1:1" ht="14.45" x14ac:dyDescent="0.35">
      <c r="A204">
        <v>19552471.32</v>
      </c>
    </row>
    <row r="205" spans="1:1" ht="14.45" x14ac:dyDescent="0.35">
      <c r="A205">
        <v>16687108.119999999</v>
      </c>
    </row>
    <row r="206" spans="1:1" ht="14.45" x14ac:dyDescent="0.35">
      <c r="A206">
        <v>2408672.65</v>
      </c>
    </row>
    <row r="207" spans="1:1" ht="14.45" x14ac:dyDescent="0.35">
      <c r="A207">
        <v>15324791.289999999</v>
      </c>
    </row>
    <row r="208" spans="1:1" ht="14.45" x14ac:dyDescent="0.35">
      <c r="A208">
        <v>5748355.71</v>
      </c>
    </row>
    <row r="209" spans="1:1" ht="14.45" x14ac:dyDescent="0.35">
      <c r="A209">
        <v>9987704.1099999994</v>
      </c>
    </row>
    <row r="210" spans="1:1" ht="14.45" x14ac:dyDescent="0.35">
      <c r="A210">
        <v>4479242.37</v>
      </c>
    </row>
    <row r="211" spans="1:1" ht="14.45" x14ac:dyDescent="0.35">
      <c r="A211">
        <v>33523699.210000001</v>
      </c>
    </row>
    <row r="212" spans="1:1" ht="14.45" x14ac:dyDescent="0.35">
      <c r="A212">
        <v>4967476.12</v>
      </c>
    </row>
    <row r="213" spans="1:1" ht="14.45" x14ac:dyDescent="0.35">
      <c r="A213">
        <v>27000</v>
      </c>
    </row>
    <row r="214" spans="1:1" ht="14.45" x14ac:dyDescent="0.35">
      <c r="A214">
        <v>148083906.19</v>
      </c>
    </row>
    <row r="215" spans="1:1" ht="14.45" x14ac:dyDescent="0.35">
      <c r="A215">
        <v>428948.76</v>
      </c>
    </row>
    <row r="216" spans="1:1" ht="14.45" x14ac:dyDescent="0.35">
      <c r="A216">
        <v>3033680.26</v>
      </c>
    </row>
    <row r="217" spans="1:1" ht="14.45" x14ac:dyDescent="0.35">
      <c r="A217">
        <v>27845524.609999999</v>
      </c>
    </row>
    <row r="218" spans="1:1" ht="14.45" x14ac:dyDescent="0.35">
      <c r="A218">
        <v>162657333.08000001</v>
      </c>
    </row>
    <row r="219" spans="1:1" ht="14.45" x14ac:dyDescent="0.35">
      <c r="A219">
        <v>4037073.1</v>
      </c>
    </row>
    <row r="220" spans="1:1" ht="14.45" x14ac:dyDescent="0.35">
      <c r="A220">
        <v>162368301.25</v>
      </c>
    </row>
    <row r="221" spans="1:1" ht="14.45" x14ac:dyDescent="0.35">
      <c r="A221">
        <v>142734137.47</v>
      </c>
    </row>
    <row r="222" spans="1:1" ht="14.45" x14ac:dyDescent="0.35">
      <c r="A222">
        <v>275924346.54000002</v>
      </c>
    </row>
    <row r="223" spans="1:1" ht="14.45" x14ac:dyDescent="0.35">
      <c r="A223">
        <v>38205871.189999998</v>
      </c>
    </row>
    <row r="224" spans="1:1" ht="14.45" x14ac:dyDescent="0.35">
      <c r="A224">
        <v>183609482.52000001</v>
      </c>
    </row>
    <row r="225" spans="1:1" ht="14.45" x14ac:dyDescent="0.35">
      <c r="A225">
        <v>12841198.09</v>
      </c>
    </row>
    <row r="226" spans="1:1" ht="14.45" x14ac:dyDescent="0.35">
      <c r="A226">
        <v>528893.14</v>
      </c>
    </row>
    <row r="227" spans="1:1" ht="14.45" x14ac:dyDescent="0.35">
      <c r="A227">
        <v>30121140.579999998</v>
      </c>
    </row>
    <row r="228" spans="1:1" ht="14.45" x14ac:dyDescent="0.35">
      <c r="A228">
        <v>241212.86</v>
      </c>
    </row>
    <row r="229" spans="1:1" ht="14.45" x14ac:dyDescent="0.35">
      <c r="A229">
        <v>5750481884.3100004</v>
      </c>
    </row>
    <row r="230" spans="1:1" ht="14.45" x14ac:dyDescent="0.35">
      <c r="A230">
        <v>2927071018.2199998</v>
      </c>
    </row>
    <row r="231" spans="1:1" ht="14.45" x14ac:dyDescent="0.35">
      <c r="A231">
        <v>372064392.73000002</v>
      </c>
    </row>
    <row r="232" spans="1:1" ht="14.45" x14ac:dyDescent="0.35">
      <c r="A232">
        <v>429795944.17000002</v>
      </c>
    </row>
    <row r="233" spans="1:1" ht="14.45" x14ac:dyDescent="0.35">
      <c r="A233">
        <v>908065.54</v>
      </c>
    </row>
    <row r="234" spans="1:1" ht="14.45" x14ac:dyDescent="0.35">
      <c r="A234">
        <v>143834193.47</v>
      </c>
    </row>
    <row r="235" spans="1:1" ht="14.45" x14ac:dyDescent="0.35">
      <c r="A235">
        <v>22924199.34</v>
      </c>
    </row>
    <row r="236" spans="1:1" ht="14.45" x14ac:dyDescent="0.35">
      <c r="A236">
        <v>129435.35</v>
      </c>
    </row>
    <row r="237" spans="1:1" ht="14.45" x14ac:dyDescent="0.35">
      <c r="A237">
        <v>391107.85</v>
      </c>
    </row>
    <row r="238" spans="1:1" ht="14.45" x14ac:dyDescent="0.35">
      <c r="A238">
        <v>32573170.789999999</v>
      </c>
    </row>
    <row r="239" spans="1:1" ht="14.45" x14ac:dyDescent="0.35">
      <c r="A239">
        <v>499447947.66000003</v>
      </c>
    </row>
    <row r="240" spans="1:1" ht="14.45" x14ac:dyDescent="0.35">
      <c r="A240">
        <v>263919708.36000001</v>
      </c>
    </row>
    <row r="241" spans="1:1" ht="14.45" x14ac:dyDescent="0.35">
      <c r="A241">
        <v>300049273.02999997</v>
      </c>
    </row>
    <row r="242" spans="1:1" ht="14.45" x14ac:dyDescent="0.35">
      <c r="A242">
        <v>273284616.58999997</v>
      </c>
    </row>
    <row r="243" spans="1:1" ht="14.45" x14ac:dyDescent="0.35">
      <c r="A243">
        <v>418754.34</v>
      </c>
    </row>
    <row r="244" spans="1:1" ht="14.45" x14ac:dyDescent="0.35">
      <c r="A244">
        <v>277555819.81999999</v>
      </c>
    </row>
    <row r="245" spans="1:1" ht="14.45" x14ac:dyDescent="0.35">
      <c r="A245">
        <v>35964390.520000003</v>
      </c>
    </row>
    <row r="246" spans="1:1" ht="14.45" x14ac:dyDescent="0.35">
      <c r="A246">
        <v>16643726.65</v>
      </c>
    </row>
    <row r="247" spans="1:1" ht="14.45" x14ac:dyDescent="0.35">
      <c r="A247">
        <v>15290875.609999999</v>
      </c>
    </row>
    <row r="248" spans="1:1" ht="14.45" x14ac:dyDescent="0.35">
      <c r="A248">
        <v>30331381.879999999</v>
      </c>
    </row>
    <row r="249" spans="1:1" ht="14.45" x14ac:dyDescent="0.35">
      <c r="A249">
        <v>16749282.720000001</v>
      </c>
    </row>
    <row r="250" spans="1:1" ht="14.45" x14ac:dyDescent="0.35">
      <c r="A250">
        <v>35461132.640000001</v>
      </c>
    </row>
    <row r="251" spans="1:1" ht="14.45" x14ac:dyDescent="0.35">
      <c r="A251">
        <v>17513697.68</v>
      </c>
    </row>
    <row r="252" spans="1:1" ht="14.45" x14ac:dyDescent="0.35">
      <c r="A252">
        <v>29277619.41</v>
      </c>
    </row>
    <row r="253" spans="1:1" ht="14.45" x14ac:dyDescent="0.35">
      <c r="A253">
        <v>54385972.789999999</v>
      </c>
    </row>
    <row r="254" spans="1:1" ht="14.45" x14ac:dyDescent="0.35">
      <c r="A254">
        <v>681243.95</v>
      </c>
    </row>
    <row r="255" spans="1:1" ht="14.45" x14ac:dyDescent="0.35">
      <c r="A255">
        <v>78540691.099999994</v>
      </c>
    </row>
    <row r="256" spans="1:1" ht="14.45" x14ac:dyDescent="0.35">
      <c r="A256">
        <v>30964720.390000001</v>
      </c>
    </row>
    <row r="257" spans="1:1" ht="14.45" x14ac:dyDescent="0.35">
      <c r="A257">
        <v>23424544.649999999</v>
      </c>
    </row>
    <row r="258" spans="1:1" ht="14.45" x14ac:dyDescent="0.35">
      <c r="A258">
        <v>20344375.32</v>
      </c>
    </row>
    <row r="259" spans="1:1" ht="14.45" x14ac:dyDescent="0.35">
      <c r="A259">
        <v>122315.7</v>
      </c>
    </row>
    <row r="260" spans="1:1" ht="14.45" x14ac:dyDescent="0.35">
      <c r="A260">
        <v>5414289.3499999996</v>
      </c>
    </row>
    <row r="261" spans="1:1" ht="14.45" x14ac:dyDescent="0.35">
      <c r="A261">
        <v>13020779.01</v>
      </c>
    </row>
    <row r="262" spans="1:1" ht="14.45" x14ac:dyDescent="0.35">
      <c r="A262">
        <v>23213093.260000002</v>
      </c>
    </row>
    <row r="263" spans="1:1" ht="14.45" x14ac:dyDescent="0.35">
      <c r="A263">
        <v>7385833</v>
      </c>
    </row>
    <row r="264" spans="1:1" ht="14.45" x14ac:dyDescent="0.35">
      <c r="A264">
        <v>6231675.3399999999</v>
      </c>
    </row>
    <row r="265" spans="1:1" ht="14.45" x14ac:dyDescent="0.35">
      <c r="A265">
        <v>3902855.15</v>
      </c>
    </row>
    <row r="266" spans="1:1" ht="14.45" x14ac:dyDescent="0.35">
      <c r="A266">
        <v>14692603.710000001</v>
      </c>
    </row>
    <row r="267" spans="1:1" ht="14.45" x14ac:dyDescent="0.35">
      <c r="A267">
        <v>19902278.73</v>
      </c>
    </row>
    <row r="268" spans="1:1" ht="14.45" x14ac:dyDescent="0.35">
      <c r="A268">
        <v>5856841.1200000001</v>
      </c>
    </row>
    <row r="269" spans="1:1" ht="14.45" x14ac:dyDescent="0.35">
      <c r="A269">
        <v>12519494.84</v>
      </c>
    </row>
    <row r="270" spans="1:1" ht="14.45" x14ac:dyDescent="0.35">
      <c r="A270">
        <v>26620766.050000001</v>
      </c>
    </row>
    <row r="271" spans="1:1" ht="14.45" x14ac:dyDescent="0.35">
      <c r="A271">
        <v>18788084</v>
      </c>
    </row>
    <row r="272" spans="1:1" ht="14.45" x14ac:dyDescent="0.35">
      <c r="A272">
        <v>6306328.6500000004</v>
      </c>
    </row>
    <row r="273" spans="1:1" ht="14.45" x14ac:dyDescent="0.35">
      <c r="A273">
        <v>853596955.88999999</v>
      </c>
    </row>
    <row r="274" spans="1:1" ht="14.45" x14ac:dyDescent="0.35">
      <c r="A274">
        <v>1056944530.67</v>
      </c>
    </row>
    <row r="275" spans="1:1" ht="14.45" x14ac:dyDescent="0.35">
      <c r="A275">
        <v>1099869112.1900001</v>
      </c>
    </row>
    <row r="276" spans="1:1" ht="14.45" x14ac:dyDescent="0.35">
      <c r="A276">
        <v>1008821202.61</v>
      </c>
    </row>
    <row r="277" spans="1:1" ht="14.45" x14ac:dyDescent="0.35">
      <c r="A277">
        <v>5763445.0899999999</v>
      </c>
    </row>
    <row r="278" spans="1:1" ht="14.45" x14ac:dyDescent="0.35">
      <c r="A278">
        <v>165592721.30000001</v>
      </c>
    </row>
    <row r="279" spans="1:1" ht="14.45" x14ac:dyDescent="0.35">
      <c r="A279">
        <v>4950241.79</v>
      </c>
    </row>
    <row r="280" spans="1:1" ht="14.45" x14ac:dyDescent="0.35">
      <c r="A280">
        <v>10092215.050000001</v>
      </c>
    </row>
    <row r="281" spans="1:1" ht="14.45" x14ac:dyDescent="0.35">
      <c r="A281">
        <v>225176242.83000001</v>
      </c>
    </row>
    <row r="282" spans="1:1" ht="14.45" x14ac:dyDescent="0.35">
      <c r="A282">
        <v>13655643.82</v>
      </c>
    </row>
    <row r="283" spans="1:1" ht="14.45" x14ac:dyDescent="0.35">
      <c r="A283">
        <v>2237470.13</v>
      </c>
    </row>
    <row r="284" spans="1:1" ht="14.45" x14ac:dyDescent="0.35">
      <c r="A284">
        <v>17933444.550000001</v>
      </c>
    </row>
    <row r="285" spans="1:1" ht="14.45" x14ac:dyDescent="0.35">
      <c r="A285">
        <v>29527710.98</v>
      </c>
    </row>
    <row r="286" spans="1:1" ht="14.45" x14ac:dyDescent="0.35">
      <c r="A286">
        <v>5305301.78</v>
      </c>
    </row>
    <row r="287" spans="1:1" ht="14.45" x14ac:dyDescent="0.35">
      <c r="A287">
        <v>486744.81</v>
      </c>
    </row>
    <row r="288" spans="1:1" ht="14.45" x14ac:dyDescent="0.35">
      <c r="A288">
        <v>30375946.77</v>
      </c>
    </row>
    <row r="289" spans="1:1" ht="14.45" x14ac:dyDescent="0.35">
      <c r="A289">
        <v>27382237</v>
      </c>
    </row>
    <row r="290" spans="1:1" ht="14.45" x14ac:dyDescent="0.35">
      <c r="A290">
        <v>4602702.6900000004</v>
      </c>
    </row>
    <row r="291" spans="1:1" ht="14.45" x14ac:dyDescent="0.35">
      <c r="A291">
        <v>26145156.690000001</v>
      </c>
    </row>
    <row r="292" spans="1:1" ht="14.45" x14ac:dyDescent="0.35">
      <c r="A292">
        <v>70060799.340000004</v>
      </c>
    </row>
    <row r="293" spans="1:1" ht="14.45" x14ac:dyDescent="0.35">
      <c r="A293">
        <v>3218838.22</v>
      </c>
    </row>
    <row r="294" spans="1:1" ht="14.45" x14ac:dyDescent="0.35">
      <c r="A294">
        <v>397069033.19</v>
      </c>
    </row>
    <row r="295" spans="1:1" ht="14.45" x14ac:dyDescent="0.35">
      <c r="A295">
        <v>27298510.260000002</v>
      </c>
    </row>
    <row r="296" spans="1:1" ht="14.45" x14ac:dyDescent="0.35">
      <c r="A296">
        <v>203707431.77000001</v>
      </c>
    </row>
    <row r="297" spans="1:1" ht="14.45" x14ac:dyDescent="0.35">
      <c r="A297">
        <v>110990626.06999999</v>
      </c>
    </row>
    <row r="298" spans="1:1" ht="14.45" x14ac:dyDescent="0.35">
      <c r="A298">
        <v>90413397.579999998</v>
      </c>
    </row>
    <row r="299" spans="1:1" ht="14.45" x14ac:dyDescent="0.35">
      <c r="A299">
        <v>45827284.210000001</v>
      </c>
    </row>
    <row r="300" spans="1:1" ht="14.45" x14ac:dyDescent="0.35">
      <c r="A300">
        <v>68281384.620000005</v>
      </c>
    </row>
    <row r="301" spans="1:1" ht="14.45" x14ac:dyDescent="0.35">
      <c r="A301">
        <v>288654273.57999998</v>
      </c>
    </row>
    <row r="302" spans="1:1" ht="14.45" x14ac:dyDescent="0.35">
      <c r="A302">
        <v>296951719.51999998</v>
      </c>
    </row>
    <row r="303" spans="1:1" ht="14.45" x14ac:dyDescent="0.35">
      <c r="A303">
        <v>68782039.680000007</v>
      </c>
    </row>
    <row r="304" spans="1:1" ht="14.45" x14ac:dyDescent="0.35">
      <c r="A304">
        <v>430764815.55000001</v>
      </c>
    </row>
    <row r="305" spans="1:1" ht="14.45" x14ac:dyDescent="0.35">
      <c r="A305">
        <v>530241493.62</v>
      </c>
    </row>
    <row r="306" spans="1:1" ht="14.45" x14ac:dyDescent="0.35">
      <c r="A306">
        <v>87375822.060000002</v>
      </c>
    </row>
    <row r="307" spans="1:1" ht="14.45" x14ac:dyDescent="0.35">
      <c r="A307">
        <v>103514179.26000001</v>
      </c>
    </row>
    <row r="308" spans="1:1" ht="14.45" x14ac:dyDescent="0.35">
      <c r="A308">
        <v>38501800.729999997</v>
      </c>
    </row>
    <row r="309" spans="1:1" ht="14.45" x14ac:dyDescent="0.35">
      <c r="A309">
        <v>2106226.2400000002</v>
      </c>
    </row>
    <row r="310" spans="1:1" ht="14.45" x14ac:dyDescent="0.35">
      <c r="A310">
        <v>684247128.32000005</v>
      </c>
    </row>
    <row r="311" spans="1:1" ht="14.45" x14ac:dyDescent="0.35">
      <c r="A311">
        <v>17034058.079999998</v>
      </c>
    </row>
    <row r="312" spans="1:1" ht="14.45" x14ac:dyDescent="0.35">
      <c r="A312">
        <v>22782946.640000001</v>
      </c>
    </row>
    <row r="313" spans="1:1" ht="14.45" x14ac:dyDescent="0.35">
      <c r="A313">
        <v>21665634.399999999</v>
      </c>
    </row>
    <row r="314" spans="1:1" ht="14.45" x14ac:dyDescent="0.35">
      <c r="A314">
        <v>44072579.869999997</v>
      </c>
    </row>
    <row r="315" spans="1:1" ht="14.45" x14ac:dyDescent="0.35">
      <c r="A315">
        <v>19108418.960000001</v>
      </c>
    </row>
    <row r="316" spans="1:1" ht="14.45" x14ac:dyDescent="0.35">
      <c r="A316">
        <v>6262455.6699999999</v>
      </c>
    </row>
    <row r="317" spans="1:1" ht="14.45" x14ac:dyDescent="0.35">
      <c r="A317">
        <v>55169966.640000001</v>
      </c>
    </row>
    <row r="318" spans="1:1" ht="14.45" x14ac:dyDescent="0.35">
      <c r="A318">
        <v>65821752.509999998</v>
      </c>
    </row>
    <row r="319" spans="1:1" ht="14.45" x14ac:dyDescent="0.35">
      <c r="A319">
        <v>3594598.59</v>
      </c>
    </row>
    <row r="320" spans="1:1" ht="14.45" x14ac:dyDescent="0.35">
      <c r="A320">
        <v>13211847.529999999</v>
      </c>
    </row>
    <row r="321" spans="1:1" ht="14.45" x14ac:dyDescent="0.35">
      <c r="A321">
        <v>8878329.2300000004</v>
      </c>
    </row>
    <row r="322" spans="1:1" ht="14.45" x14ac:dyDescent="0.35">
      <c r="A322">
        <v>6332250.2599999998</v>
      </c>
    </row>
    <row r="323" spans="1:1" ht="14.45" x14ac:dyDescent="0.35">
      <c r="A323">
        <v>17149022.399999999</v>
      </c>
    </row>
    <row r="324" spans="1:1" ht="14.45" x14ac:dyDescent="0.35">
      <c r="A324">
        <v>21360381.59</v>
      </c>
    </row>
    <row r="325" spans="1:1" ht="14.45" x14ac:dyDescent="0.35">
      <c r="A325">
        <v>5253678.28</v>
      </c>
    </row>
    <row r="326" spans="1:1" ht="14.45" x14ac:dyDescent="0.35">
      <c r="A326">
        <v>77267717.489999995</v>
      </c>
    </row>
    <row r="327" spans="1:1" ht="14.45" x14ac:dyDescent="0.35">
      <c r="A327">
        <v>11110252.359999999</v>
      </c>
    </row>
    <row r="328" spans="1:1" ht="14.45" x14ac:dyDescent="0.35">
      <c r="A328">
        <v>8577063.9900000002</v>
      </c>
    </row>
    <row r="329" spans="1:1" ht="14.45" x14ac:dyDescent="0.35">
      <c r="A329">
        <v>5929.75</v>
      </c>
    </row>
    <row r="330" spans="1:1" ht="14.45" x14ac:dyDescent="0.35">
      <c r="A330">
        <v>4648760.3</v>
      </c>
    </row>
    <row r="331" spans="1:1" ht="14.45" x14ac:dyDescent="0.35">
      <c r="A331">
        <v>5022824.2699999996</v>
      </c>
    </row>
    <row r="332" spans="1:1" ht="14.45" x14ac:dyDescent="0.35">
      <c r="A332">
        <v>4373617.8099999996</v>
      </c>
    </row>
    <row r="333" spans="1:1" ht="14.45" x14ac:dyDescent="0.35">
      <c r="A333">
        <v>725643.38</v>
      </c>
    </row>
    <row r="334" spans="1:1" ht="14.45" x14ac:dyDescent="0.35">
      <c r="A334">
        <v>16578730.93</v>
      </c>
    </row>
    <row r="335" spans="1:1" ht="14.45" x14ac:dyDescent="0.35">
      <c r="A335">
        <v>4413042.95</v>
      </c>
    </row>
    <row r="336" spans="1:1" ht="14.45" x14ac:dyDescent="0.35">
      <c r="A336">
        <v>55686796.289999999</v>
      </c>
    </row>
    <row r="337" spans="1:1" ht="14.45" x14ac:dyDescent="0.35">
      <c r="A337">
        <v>12773038.369999999</v>
      </c>
    </row>
    <row r="338" spans="1:1" ht="14.45" x14ac:dyDescent="0.35">
      <c r="A338">
        <v>86100</v>
      </c>
    </row>
    <row r="339" spans="1:1" ht="14.45" x14ac:dyDescent="0.35">
      <c r="A339">
        <v>279643302.17000002</v>
      </c>
    </row>
    <row r="340" spans="1:1" ht="14.45" x14ac:dyDescent="0.35">
      <c r="A340">
        <v>247530725.40000001</v>
      </c>
    </row>
    <row r="341" spans="1:1" ht="14.45" x14ac:dyDescent="0.35">
      <c r="A341">
        <v>7974205.4500000002</v>
      </c>
    </row>
    <row r="342" spans="1:1" ht="14.45" x14ac:dyDescent="0.35">
      <c r="A342">
        <v>434827825.79000002</v>
      </c>
    </row>
    <row r="343" spans="1:1" ht="14.45" x14ac:dyDescent="0.35">
      <c r="A343">
        <v>254538752.84</v>
      </c>
    </row>
    <row r="344" spans="1:1" ht="14.45" x14ac:dyDescent="0.35">
      <c r="A344">
        <v>134458710.16999999</v>
      </c>
    </row>
    <row r="345" spans="1:1" ht="14.45" x14ac:dyDescent="0.35">
      <c r="A345">
        <v>117199744.5</v>
      </c>
    </row>
    <row r="346" spans="1:1" ht="14.45" x14ac:dyDescent="0.35">
      <c r="A346">
        <v>52251924.020000003</v>
      </c>
    </row>
    <row r="347" spans="1:1" ht="14.45" x14ac:dyDescent="0.35">
      <c r="A347">
        <v>62382681.68</v>
      </c>
    </row>
    <row r="348" spans="1:1" ht="14.45" x14ac:dyDescent="0.35">
      <c r="A348">
        <v>26385239.879999999</v>
      </c>
    </row>
    <row r="349" spans="1:1" ht="14.45" x14ac:dyDescent="0.35">
      <c r="A349">
        <v>46338833.530000001</v>
      </c>
    </row>
    <row r="350" spans="1:1" ht="14.45" x14ac:dyDescent="0.35">
      <c r="A350">
        <v>17377385.989999998</v>
      </c>
    </row>
    <row r="351" spans="1:1" ht="14.45" x14ac:dyDescent="0.35">
      <c r="A351">
        <v>2622865.2200000002</v>
      </c>
    </row>
    <row r="352" spans="1:1" ht="14.45" x14ac:dyDescent="0.35">
      <c r="A352">
        <v>18505027.09</v>
      </c>
    </row>
    <row r="353" spans="1:1" ht="14.45" x14ac:dyDescent="0.35">
      <c r="A353">
        <v>28759371.640000001</v>
      </c>
    </row>
    <row r="354" spans="1:1" ht="14.45" x14ac:dyDescent="0.35">
      <c r="A354">
        <v>11902968.880000001</v>
      </c>
    </row>
    <row r="355" spans="1:1" ht="14.45" x14ac:dyDescent="0.35">
      <c r="A355">
        <v>113007403.03</v>
      </c>
    </row>
    <row r="356" spans="1:1" ht="14.45" x14ac:dyDescent="0.35">
      <c r="A356">
        <v>105417074.44</v>
      </c>
    </row>
    <row r="357" spans="1:1" ht="14.45" x14ac:dyDescent="0.35">
      <c r="A357">
        <v>2744568.74</v>
      </c>
    </row>
    <row r="358" spans="1:1" ht="14.45" x14ac:dyDescent="0.35">
      <c r="A358">
        <v>38026049.979999997</v>
      </c>
    </row>
    <row r="359" spans="1:1" ht="14.45" x14ac:dyDescent="0.35">
      <c r="A359">
        <v>22760340.25</v>
      </c>
    </row>
    <row r="360" spans="1:1" ht="14.45" x14ac:dyDescent="0.35">
      <c r="A360">
        <v>6723775.96</v>
      </c>
    </row>
    <row r="361" spans="1:1" ht="14.45" x14ac:dyDescent="0.35">
      <c r="A361">
        <v>6271243.2999999998</v>
      </c>
    </row>
    <row r="362" spans="1:1" ht="14.45" x14ac:dyDescent="0.35">
      <c r="A362">
        <v>34259070.859999999</v>
      </c>
    </row>
    <row r="363" spans="1:1" ht="14.45" x14ac:dyDescent="0.35">
      <c r="A363">
        <v>29868781.850000001</v>
      </c>
    </row>
    <row r="364" spans="1:1" ht="14.45" x14ac:dyDescent="0.35">
      <c r="A364">
        <v>11077618.460000001</v>
      </c>
    </row>
    <row r="365" spans="1:1" ht="14.45" x14ac:dyDescent="0.35">
      <c r="A365">
        <v>5865665.1600000001</v>
      </c>
    </row>
    <row r="366" spans="1:1" ht="14.45" x14ac:dyDescent="0.35">
      <c r="A366">
        <v>3172570.37</v>
      </c>
    </row>
    <row r="367" spans="1:1" ht="14.45" x14ac:dyDescent="0.35">
      <c r="A367">
        <v>76556484.420000002</v>
      </c>
    </row>
    <row r="368" spans="1:1" ht="14.45" x14ac:dyDescent="0.35">
      <c r="A368">
        <v>17510512.140000001</v>
      </c>
    </row>
    <row r="369" spans="1:1" ht="14.45" x14ac:dyDescent="0.35">
      <c r="A369">
        <v>104449452.52</v>
      </c>
    </row>
    <row r="370" spans="1:1" ht="14.45" x14ac:dyDescent="0.35">
      <c r="A370">
        <v>52014295.460000001</v>
      </c>
    </row>
    <row r="371" spans="1:1" ht="14.45" x14ac:dyDescent="0.35">
      <c r="A371">
        <v>6649630.2000000002</v>
      </c>
    </row>
    <row r="372" spans="1:1" ht="14.45" x14ac:dyDescent="0.35">
      <c r="A372">
        <v>1289734888.73</v>
      </c>
    </row>
    <row r="373" spans="1:1" ht="14.45" x14ac:dyDescent="0.35">
      <c r="A373">
        <v>99818199.950000003</v>
      </c>
    </row>
    <row r="374" spans="1:1" ht="14.45" x14ac:dyDescent="0.35">
      <c r="A374">
        <v>30609269.140000001</v>
      </c>
    </row>
    <row r="375" spans="1:1" ht="14.45" x14ac:dyDescent="0.35">
      <c r="A375">
        <v>3554928.11</v>
      </c>
    </row>
    <row r="376" spans="1:1" ht="14.45" x14ac:dyDescent="0.35">
      <c r="A376">
        <v>2913675.46</v>
      </c>
    </row>
    <row r="377" spans="1:1" ht="14.45" x14ac:dyDescent="0.35">
      <c r="A377">
        <v>3394309.74</v>
      </c>
    </row>
    <row r="378" spans="1:1" ht="14.45" x14ac:dyDescent="0.35">
      <c r="A378">
        <v>241000635.21000001</v>
      </c>
    </row>
    <row r="379" spans="1:1" ht="14.45" x14ac:dyDescent="0.35">
      <c r="A379">
        <v>7092999.5800000001</v>
      </c>
    </row>
    <row r="380" spans="1:1" ht="14.45" x14ac:dyDescent="0.35">
      <c r="A380">
        <v>2363994.67</v>
      </c>
    </row>
    <row r="381" spans="1:1" ht="14.45" x14ac:dyDescent="0.35">
      <c r="A381">
        <v>7211992.0999999996</v>
      </c>
    </row>
    <row r="382" spans="1:1" ht="14.45" x14ac:dyDescent="0.35">
      <c r="A382">
        <v>308189.64</v>
      </c>
    </row>
    <row r="383" spans="1:1" ht="14.45" x14ac:dyDescent="0.35">
      <c r="A383">
        <v>3314942.1</v>
      </c>
    </row>
    <row r="384" spans="1:1" ht="14.45" x14ac:dyDescent="0.35">
      <c r="A384">
        <v>897145.81</v>
      </c>
    </row>
    <row r="385" spans="1:1" ht="14.45" x14ac:dyDescent="0.35">
      <c r="A385">
        <v>882603.57</v>
      </c>
    </row>
    <row r="386" spans="1:1" ht="14.45" x14ac:dyDescent="0.35">
      <c r="A386">
        <v>9048202.7200000007</v>
      </c>
    </row>
    <row r="387" spans="1:1" ht="14.45" x14ac:dyDescent="0.35">
      <c r="A387">
        <v>12553273.869999999</v>
      </c>
    </row>
    <row r="388" spans="1:1" ht="14.45" x14ac:dyDescent="0.35">
      <c r="A388">
        <v>359852.12</v>
      </c>
    </row>
    <row r="389" spans="1:1" ht="14.45" x14ac:dyDescent="0.35">
      <c r="A389">
        <v>5439605855.3800001</v>
      </c>
    </row>
    <row r="390" spans="1:1" ht="14.45" x14ac:dyDescent="0.35">
      <c r="A390">
        <v>249225741.15000001</v>
      </c>
    </row>
    <row r="391" spans="1:1" ht="14.45" x14ac:dyDescent="0.35">
      <c r="A391">
        <v>642906.54</v>
      </c>
    </row>
    <row r="392" spans="1:1" ht="14.45" x14ac:dyDescent="0.35">
      <c r="A392">
        <v>34599998.210000001</v>
      </c>
    </row>
    <row r="393" spans="1:1" ht="14.45" x14ac:dyDescent="0.35">
      <c r="A393">
        <v>164836.26</v>
      </c>
    </row>
    <row r="394" spans="1:1" ht="14.45" x14ac:dyDescent="0.35">
      <c r="A394">
        <v>159788544.16</v>
      </c>
    </row>
    <row r="395" spans="1:1" ht="14.45" x14ac:dyDescent="0.35">
      <c r="A395">
        <v>50918459.880000003</v>
      </c>
    </row>
    <row r="396" spans="1:1" ht="14.45" x14ac:dyDescent="0.35">
      <c r="A396">
        <v>331791589.25999999</v>
      </c>
    </row>
    <row r="397" spans="1:1" ht="14.45" x14ac:dyDescent="0.35">
      <c r="A397">
        <v>79518805.730000004</v>
      </c>
    </row>
    <row r="398" spans="1:1" ht="14.45" x14ac:dyDescent="0.35">
      <c r="A398">
        <v>291876485.61000001</v>
      </c>
    </row>
    <row r="399" spans="1:1" ht="14.45" x14ac:dyDescent="0.35">
      <c r="A399">
        <v>67477456.739999995</v>
      </c>
    </row>
    <row r="400" spans="1:1" ht="14.45" x14ac:dyDescent="0.35">
      <c r="A400">
        <v>346558645.00999999</v>
      </c>
    </row>
    <row r="401" spans="1:1" ht="14.45" x14ac:dyDescent="0.35">
      <c r="A401">
        <v>233558105.30000001</v>
      </c>
    </row>
    <row r="402" spans="1:1" ht="14.45" x14ac:dyDescent="0.35">
      <c r="A402">
        <v>752276128.82000005</v>
      </c>
    </row>
    <row r="403" spans="1:1" ht="14.45" x14ac:dyDescent="0.35">
      <c r="A403">
        <v>24464010.960000001</v>
      </c>
    </row>
    <row r="404" spans="1:1" ht="14.45" x14ac:dyDescent="0.35">
      <c r="A404">
        <v>26627464.68</v>
      </c>
    </row>
    <row r="405" spans="1:1" ht="14.45" x14ac:dyDescent="0.35">
      <c r="A405">
        <v>179333812.40000001</v>
      </c>
    </row>
    <row r="406" spans="1:1" ht="14.45" x14ac:dyDescent="0.35">
      <c r="A406">
        <v>14259295.380000001</v>
      </c>
    </row>
    <row r="407" spans="1:1" ht="14.45" x14ac:dyDescent="0.35">
      <c r="A407">
        <v>137917276.46000001</v>
      </c>
    </row>
    <row r="408" spans="1:1" ht="14.45" x14ac:dyDescent="0.35">
      <c r="A408">
        <v>10882900.24</v>
      </c>
    </row>
    <row r="409" spans="1:1" ht="14.45" x14ac:dyDescent="0.35">
      <c r="A409">
        <v>426042804.06</v>
      </c>
    </row>
    <row r="410" spans="1:1" ht="14.45" x14ac:dyDescent="0.35">
      <c r="A410">
        <v>116626370.45999999</v>
      </c>
    </row>
    <row r="411" spans="1:1" ht="14.45" x14ac:dyDescent="0.35">
      <c r="A411">
        <v>114262829.26000001</v>
      </c>
    </row>
    <row r="412" spans="1:1" ht="14.45" x14ac:dyDescent="0.35">
      <c r="A412">
        <v>7320353.3300000001</v>
      </c>
    </row>
    <row r="413" spans="1:1" ht="14.45" x14ac:dyDescent="0.35">
      <c r="A413">
        <v>18555279.800000001</v>
      </c>
    </row>
    <row r="414" spans="1:1" ht="14.45" x14ac:dyDescent="0.35">
      <c r="A414">
        <v>19735195.940000001</v>
      </c>
    </row>
    <row r="415" spans="1:1" ht="14.45" x14ac:dyDescent="0.35">
      <c r="A415">
        <v>67827728.010000005</v>
      </c>
    </row>
    <row r="416" spans="1:1" ht="14.45" x14ac:dyDescent="0.35">
      <c r="A416">
        <v>643305541.24000001</v>
      </c>
    </row>
    <row r="417" spans="1:1" ht="14.45" x14ac:dyDescent="0.35">
      <c r="A417">
        <v>34045352.350000001</v>
      </c>
    </row>
    <row r="418" spans="1:1" ht="14.45" x14ac:dyDescent="0.35">
      <c r="A418">
        <v>92118302.120000005</v>
      </c>
    </row>
    <row r="419" spans="1:1" ht="14.45" x14ac:dyDescent="0.35">
      <c r="A419">
        <v>48257252.799999997</v>
      </c>
    </row>
    <row r="420" spans="1:1" ht="14.45" x14ac:dyDescent="0.35">
      <c r="A420">
        <v>144158.57</v>
      </c>
    </row>
    <row r="421" spans="1:1" ht="14.45" x14ac:dyDescent="0.35">
      <c r="A421">
        <v>680413.83</v>
      </c>
    </row>
    <row r="422" spans="1:1" ht="14.45" x14ac:dyDescent="0.35">
      <c r="A422">
        <v>86132308.269999996</v>
      </c>
    </row>
    <row r="423" spans="1:1" ht="14.45" x14ac:dyDescent="0.35">
      <c r="A423">
        <v>161431.03</v>
      </c>
    </row>
    <row r="424" spans="1:1" ht="14.45" x14ac:dyDescent="0.35">
      <c r="A424">
        <v>12692325.1</v>
      </c>
    </row>
    <row r="425" spans="1:1" ht="14.45" x14ac:dyDescent="0.35">
      <c r="A425">
        <v>19513592.920000002</v>
      </c>
    </row>
    <row r="426" spans="1:1" ht="14.45" x14ac:dyDescent="0.35">
      <c r="A426">
        <v>15696184.800000001</v>
      </c>
    </row>
    <row r="427" spans="1:1" ht="14.45" x14ac:dyDescent="0.35">
      <c r="A427">
        <v>13680249.65</v>
      </c>
    </row>
    <row r="428" spans="1:1" ht="14.45" x14ac:dyDescent="0.35">
      <c r="A428">
        <v>3854367.9</v>
      </c>
    </row>
    <row r="429" spans="1:1" ht="14.45" x14ac:dyDescent="0.35">
      <c r="A429">
        <v>16529891.27</v>
      </c>
    </row>
    <row r="430" spans="1:1" ht="14.45" x14ac:dyDescent="0.35">
      <c r="A430">
        <v>4201805.58</v>
      </c>
    </row>
    <row r="431" spans="1:1" ht="14.45" x14ac:dyDescent="0.35">
      <c r="A431">
        <v>34452847.219999999</v>
      </c>
    </row>
    <row r="432" spans="1:1" ht="14.45" x14ac:dyDescent="0.35">
      <c r="A432">
        <v>65279713.719999999</v>
      </c>
    </row>
    <row r="433" spans="1:1" ht="14.45" x14ac:dyDescent="0.35">
      <c r="A433">
        <v>8321627.7999999998</v>
      </c>
    </row>
    <row r="434" spans="1:1" ht="14.45" x14ac:dyDescent="0.35">
      <c r="A434">
        <v>16058409.25</v>
      </c>
    </row>
    <row r="435" spans="1:1" ht="14.45" x14ac:dyDescent="0.35">
      <c r="A435">
        <v>6594734.6200000001</v>
      </c>
    </row>
    <row r="436" spans="1:1" ht="14.45" x14ac:dyDescent="0.35">
      <c r="A436">
        <v>16266489.27</v>
      </c>
    </row>
    <row r="437" spans="1:1" ht="14.45" x14ac:dyDescent="0.35">
      <c r="A437">
        <v>6209548.54</v>
      </c>
    </row>
    <row r="438" spans="1:1" ht="14.45" x14ac:dyDescent="0.35">
      <c r="A438">
        <v>170568.57</v>
      </c>
    </row>
    <row r="439" spans="1:1" ht="14.45" x14ac:dyDescent="0.35">
      <c r="A439">
        <v>817652.87</v>
      </c>
    </row>
    <row r="440" spans="1:1" ht="14.45" x14ac:dyDescent="0.35">
      <c r="A440">
        <v>51370743.700000003</v>
      </c>
    </row>
    <row r="441" spans="1:1" x14ac:dyDescent="0.25">
      <c r="A441">
        <v>30585006.010000002</v>
      </c>
    </row>
    <row r="442" spans="1:1" x14ac:dyDescent="0.25">
      <c r="A442">
        <v>13558334.890000001</v>
      </c>
    </row>
    <row r="443" spans="1:1" x14ac:dyDescent="0.25">
      <c r="A443">
        <v>43468207.149999999</v>
      </c>
    </row>
    <row r="444" spans="1:1" x14ac:dyDescent="0.25">
      <c r="A444">
        <v>6267492.9500000002</v>
      </c>
    </row>
    <row r="445" spans="1:1" x14ac:dyDescent="0.25">
      <c r="A445">
        <v>47894047.840000004</v>
      </c>
    </row>
    <row r="446" spans="1:1" x14ac:dyDescent="0.25">
      <c r="A446">
        <v>9432159.6099999994</v>
      </c>
    </row>
    <row r="447" spans="1:1" x14ac:dyDescent="0.25">
      <c r="A447">
        <v>23697756.989999998</v>
      </c>
    </row>
    <row r="448" spans="1:1" x14ac:dyDescent="0.25">
      <c r="A448">
        <v>20575880.48</v>
      </c>
    </row>
    <row r="449" spans="1:1" x14ac:dyDescent="0.25">
      <c r="A449">
        <v>60091905.140000001</v>
      </c>
    </row>
    <row r="450" spans="1:1" x14ac:dyDescent="0.25">
      <c r="A450">
        <v>22745114.68</v>
      </c>
    </row>
    <row r="451" spans="1:1" x14ac:dyDescent="0.25">
      <c r="A451">
        <v>23141881.75</v>
      </c>
    </row>
    <row r="452" spans="1:1" x14ac:dyDescent="0.25">
      <c r="A452">
        <v>39926964.469999999</v>
      </c>
    </row>
    <row r="453" spans="1:1" x14ac:dyDescent="0.25">
      <c r="A453">
        <v>7528713.0700000003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8"/>
  <sheetViews>
    <sheetView tabSelected="1" topLeftCell="B1" workbookViewId="0">
      <pane ySplit="1" topLeftCell="A2" activePane="bottomLeft" state="frozen"/>
      <selection pane="bottomLeft" activeCell="D31" sqref="D31"/>
    </sheetView>
  </sheetViews>
  <sheetFormatPr defaultRowHeight="15" x14ac:dyDescent="0.25"/>
  <cols>
    <col min="1" max="1" width="28" customWidth="1"/>
    <col min="2" max="2" width="12.5703125" customWidth="1"/>
    <col min="3" max="3" width="9" customWidth="1"/>
    <col min="4" max="4" width="15.5703125" customWidth="1"/>
    <col min="5" max="5" width="9.42578125" customWidth="1"/>
    <col min="6" max="6" width="13.140625" customWidth="1"/>
    <col min="7" max="7" width="9.85546875" customWidth="1"/>
    <col min="8" max="8" width="14.140625" customWidth="1"/>
    <col min="9" max="9" width="9.7109375" customWidth="1"/>
    <col min="10" max="10" width="14.140625" customWidth="1"/>
    <col min="11" max="11" width="10" customWidth="1"/>
    <col min="12" max="12" width="14" customWidth="1"/>
    <col min="13" max="13" width="10.140625" customWidth="1"/>
    <col min="14" max="14" width="13.5703125" customWidth="1"/>
    <col min="15" max="15" width="10.28515625" customWidth="1"/>
    <col min="16" max="16" width="39.85546875" customWidth="1"/>
    <col min="17" max="17" width="14" customWidth="1"/>
  </cols>
  <sheetData>
    <row r="1" spans="1:15" ht="90" x14ac:dyDescent="0.25">
      <c r="A1" s="6" t="s">
        <v>0</v>
      </c>
      <c r="B1" s="3" t="s">
        <v>89</v>
      </c>
      <c r="C1" s="4" t="s">
        <v>93</v>
      </c>
      <c r="D1" s="3" t="s">
        <v>87</v>
      </c>
      <c r="E1" s="4" t="s">
        <v>93</v>
      </c>
      <c r="F1" s="16" t="s">
        <v>95</v>
      </c>
      <c r="G1" s="4" t="s">
        <v>93</v>
      </c>
      <c r="H1" s="16" t="s">
        <v>90</v>
      </c>
      <c r="I1" s="4" t="s">
        <v>93</v>
      </c>
      <c r="J1" s="3" t="s">
        <v>97</v>
      </c>
      <c r="K1" s="4" t="s">
        <v>93</v>
      </c>
      <c r="L1" s="3" t="s">
        <v>98</v>
      </c>
      <c r="M1" s="4" t="s">
        <v>93</v>
      </c>
      <c r="N1" s="7" t="s">
        <v>94</v>
      </c>
      <c r="O1" s="2" t="s">
        <v>96</v>
      </c>
    </row>
    <row r="2" spans="1:15" x14ac:dyDescent="0.25">
      <c r="A2" s="6" t="s">
        <v>88</v>
      </c>
      <c r="B2" s="8">
        <v>5.3597955068820542E-2</v>
      </c>
      <c r="C2" s="4"/>
      <c r="D2" s="9">
        <v>72553.881635194994</v>
      </c>
      <c r="E2" s="4"/>
      <c r="F2" s="10">
        <v>8.5711882804379108E-2</v>
      </c>
      <c r="G2" s="4"/>
      <c r="H2" s="11">
        <v>1.3436996804102503</v>
      </c>
      <c r="I2" s="4"/>
      <c r="J2" s="10">
        <v>-3.7005756223466531E-2</v>
      </c>
      <c r="K2" s="4"/>
      <c r="L2" s="14">
        <v>0.93290140201386607</v>
      </c>
      <c r="M2" s="4"/>
      <c r="N2" s="7"/>
      <c r="O2" s="5"/>
    </row>
    <row r="3" spans="1:15" x14ac:dyDescent="0.25">
      <c r="A3" s="30" t="s">
        <v>66</v>
      </c>
      <c r="B3" s="31">
        <v>6.6139457928462264E-2</v>
      </c>
      <c r="C3" s="32">
        <v>83</v>
      </c>
      <c r="D3" s="33">
        <v>189934.57895060405</v>
      </c>
      <c r="E3" s="32">
        <v>86</v>
      </c>
      <c r="F3" s="34">
        <v>0.14981911044903171</v>
      </c>
      <c r="G3" s="32">
        <v>74</v>
      </c>
      <c r="H3" s="35">
        <v>1.6152826373016382</v>
      </c>
      <c r="I3" s="32">
        <v>64</v>
      </c>
      <c r="J3" s="34">
        <v>-8.2989311768365097E-3</v>
      </c>
      <c r="K3" s="32">
        <v>72</v>
      </c>
      <c r="L3" s="36">
        <v>3.4547457575082112</v>
      </c>
      <c r="M3" s="32">
        <v>85</v>
      </c>
      <c r="N3" s="37">
        <v>464</v>
      </c>
      <c r="O3" s="38">
        <v>1</v>
      </c>
    </row>
    <row r="4" spans="1:15" x14ac:dyDescent="0.25">
      <c r="A4" s="30" t="s">
        <v>55</v>
      </c>
      <c r="B4" s="31">
        <v>6.2123965668106212E-2</v>
      </c>
      <c r="C4" s="32">
        <v>75</v>
      </c>
      <c r="D4" s="33">
        <v>83935.651680064359</v>
      </c>
      <c r="E4" s="32">
        <v>74</v>
      </c>
      <c r="F4" s="34">
        <v>0.11782703290726135</v>
      </c>
      <c r="G4" s="32">
        <v>69</v>
      </c>
      <c r="H4" s="35">
        <v>2.061624241787364</v>
      </c>
      <c r="I4" s="32">
        <v>84</v>
      </c>
      <c r="J4" s="34">
        <v>-7.9950099581974562E-3</v>
      </c>
      <c r="K4" s="32">
        <v>74</v>
      </c>
      <c r="L4" s="36">
        <v>1.3789157201009778</v>
      </c>
      <c r="M4" s="32">
        <v>77</v>
      </c>
      <c r="N4" s="37">
        <v>453</v>
      </c>
      <c r="O4" s="38">
        <v>2</v>
      </c>
    </row>
    <row r="5" spans="1:15" x14ac:dyDescent="0.25">
      <c r="A5" s="30" t="s">
        <v>27</v>
      </c>
      <c r="B5" s="31">
        <v>7.5314592202239183E-2</v>
      </c>
      <c r="C5" s="32">
        <v>85</v>
      </c>
      <c r="D5" s="33">
        <v>144616.37528386441</v>
      </c>
      <c r="E5" s="32">
        <v>83</v>
      </c>
      <c r="F5" s="34">
        <v>0.10911016949152542</v>
      </c>
      <c r="G5" s="32">
        <v>67</v>
      </c>
      <c r="H5" s="35">
        <v>1.4462721135967893</v>
      </c>
      <c r="I5" s="32">
        <v>46</v>
      </c>
      <c r="J5" s="34">
        <v>-1.6101985593963183E-2</v>
      </c>
      <c r="K5" s="32">
        <v>63</v>
      </c>
      <c r="L5" s="36">
        <v>2.7300297524737496</v>
      </c>
      <c r="M5" s="32">
        <v>84</v>
      </c>
      <c r="N5" s="37">
        <v>428</v>
      </c>
      <c r="O5" s="38">
        <v>3</v>
      </c>
    </row>
    <row r="6" spans="1:15" x14ac:dyDescent="0.25">
      <c r="A6" s="30" t="s">
        <v>1</v>
      </c>
      <c r="B6" s="31">
        <v>5.7720958610610551E-2</v>
      </c>
      <c r="C6" s="32">
        <v>68</v>
      </c>
      <c r="D6" s="33">
        <v>166175.3645673549</v>
      </c>
      <c r="E6" s="32">
        <v>84</v>
      </c>
      <c r="F6" s="34">
        <v>0.25447839831401475</v>
      </c>
      <c r="G6" s="32">
        <v>82</v>
      </c>
      <c r="H6" s="35">
        <v>1.2273471723916365</v>
      </c>
      <c r="I6" s="32">
        <v>26</v>
      </c>
      <c r="J6" s="34">
        <v>3.9155271373842858E-2</v>
      </c>
      <c r="K6" s="32">
        <v>84</v>
      </c>
      <c r="L6" s="36">
        <v>2.1283568916748248</v>
      </c>
      <c r="M6" s="32">
        <v>82</v>
      </c>
      <c r="N6" s="37">
        <v>426</v>
      </c>
      <c r="O6" s="38">
        <v>4</v>
      </c>
    </row>
    <row r="7" spans="1:15" x14ac:dyDescent="0.25">
      <c r="A7" s="30" t="s">
        <v>13</v>
      </c>
      <c r="B7" s="31">
        <v>5.6618537285323525E-2</v>
      </c>
      <c r="C7" s="32">
        <v>64</v>
      </c>
      <c r="D7" s="33">
        <v>71319.492762444061</v>
      </c>
      <c r="E7" s="32">
        <v>57</v>
      </c>
      <c r="F7" s="34">
        <v>0.32886974072349012</v>
      </c>
      <c r="G7" s="32">
        <v>84</v>
      </c>
      <c r="H7" s="35">
        <v>1.794908594263376</v>
      </c>
      <c r="I7" s="32">
        <v>75</v>
      </c>
      <c r="J7" s="34">
        <v>-3.625089157723789E-2</v>
      </c>
      <c r="K7" s="32">
        <v>50</v>
      </c>
      <c r="L7" s="36">
        <v>1.2458509959555331</v>
      </c>
      <c r="M7" s="32">
        <v>73</v>
      </c>
      <c r="N7" s="37">
        <v>403</v>
      </c>
      <c r="O7" s="38">
        <v>5</v>
      </c>
    </row>
    <row r="8" spans="1:15" x14ac:dyDescent="0.25">
      <c r="A8" s="30" t="s">
        <v>82</v>
      </c>
      <c r="B8" s="31">
        <v>4.5220054179262691E-2</v>
      </c>
      <c r="C8" s="32">
        <v>23</v>
      </c>
      <c r="D8" s="33">
        <v>110407.40350581711</v>
      </c>
      <c r="E8" s="32">
        <v>81</v>
      </c>
      <c r="F8" s="34">
        <v>8.0016164881794305E-2</v>
      </c>
      <c r="G8" s="32">
        <v>57</v>
      </c>
      <c r="H8" s="35">
        <v>1.6335827526137587</v>
      </c>
      <c r="I8" s="32">
        <v>65</v>
      </c>
      <c r="J8" s="34">
        <v>8.0010980199521783E-2</v>
      </c>
      <c r="K8" s="32">
        <v>86</v>
      </c>
      <c r="L8" s="36">
        <v>2.0488541187761742</v>
      </c>
      <c r="M8" s="32">
        <v>81</v>
      </c>
      <c r="N8" s="37">
        <v>393</v>
      </c>
      <c r="O8" s="38">
        <v>6</v>
      </c>
    </row>
    <row r="9" spans="1:15" x14ac:dyDescent="0.25">
      <c r="A9" s="30" t="s">
        <v>39</v>
      </c>
      <c r="B9" s="31">
        <v>5.5964184213925849E-2</v>
      </c>
      <c r="C9" s="32">
        <v>60</v>
      </c>
      <c r="D9" s="33">
        <v>76873.883077255945</v>
      </c>
      <c r="E9" s="32">
        <v>67</v>
      </c>
      <c r="F9" s="34">
        <v>0.17481671293330486</v>
      </c>
      <c r="G9" s="32">
        <v>78</v>
      </c>
      <c r="H9" s="35">
        <v>2.1399353400887091</v>
      </c>
      <c r="I9" s="32">
        <v>85</v>
      </c>
      <c r="J9" s="34">
        <v>-4.6005987745812167E-2</v>
      </c>
      <c r="K9" s="32">
        <v>36</v>
      </c>
      <c r="L9" s="36">
        <v>1.1636617491013039</v>
      </c>
      <c r="M9" s="32">
        <v>65</v>
      </c>
      <c r="N9" s="37">
        <v>391</v>
      </c>
      <c r="O9" s="38">
        <v>7</v>
      </c>
    </row>
    <row r="10" spans="1:15" x14ac:dyDescent="0.25">
      <c r="A10" s="30" t="s">
        <v>22</v>
      </c>
      <c r="B10" s="31">
        <v>4.9693943298969069E-2</v>
      </c>
      <c r="C10" s="32">
        <v>41</v>
      </c>
      <c r="D10" s="33">
        <v>100300.77410656399</v>
      </c>
      <c r="E10" s="32">
        <v>80</v>
      </c>
      <c r="F10" s="34">
        <v>6.6112266112266116E-2</v>
      </c>
      <c r="G10" s="32">
        <v>50</v>
      </c>
      <c r="H10" s="35">
        <v>1.5175347713299525</v>
      </c>
      <c r="I10" s="32">
        <v>55</v>
      </c>
      <c r="J10" s="34">
        <v>-4.6323455041974307E-3</v>
      </c>
      <c r="K10" s="32">
        <v>78</v>
      </c>
      <c r="L10" s="36">
        <v>1.5573109552077187</v>
      </c>
      <c r="M10" s="32">
        <v>80</v>
      </c>
      <c r="N10" s="37">
        <v>384</v>
      </c>
      <c r="O10" s="38">
        <v>8</v>
      </c>
    </row>
    <row r="11" spans="1:15" x14ac:dyDescent="0.25">
      <c r="A11" s="30" t="s">
        <v>20</v>
      </c>
      <c r="B11" s="31">
        <v>6.3998317678396185E-2</v>
      </c>
      <c r="C11" s="32">
        <v>80</v>
      </c>
      <c r="D11" s="33">
        <v>170207.57248083249</v>
      </c>
      <c r="E11" s="32">
        <v>85</v>
      </c>
      <c r="F11" s="34">
        <v>7.9285315466219988E-2</v>
      </c>
      <c r="G11" s="32">
        <v>57</v>
      </c>
      <c r="H11" s="35">
        <v>1.5231218879186714</v>
      </c>
      <c r="I11" s="32">
        <v>56</v>
      </c>
      <c r="J11" s="34">
        <v>-0.2473550756317216</v>
      </c>
      <c r="K11" s="32">
        <v>4</v>
      </c>
      <c r="L11" s="36">
        <v>4.6389951631371273</v>
      </c>
      <c r="M11" s="32">
        <v>86</v>
      </c>
      <c r="N11" s="37">
        <v>368</v>
      </c>
      <c r="O11" s="38">
        <v>9</v>
      </c>
    </row>
    <row r="12" spans="1:15" x14ac:dyDescent="0.25">
      <c r="A12" s="30" t="s">
        <v>47</v>
      </c>
      <c r="B12" s="31">
        <v>6.6285582221795356E-2</v>
      </c>
      <c r="C12" s="32">
        <v>84</v>
      </c>
      <c r="D12" s="33">
        <v>77673.417546242839</v>
      </c>
      <c r="E12" s="32">
        <v>68</v>
      </c>
      <c r="F12" s="34">
        <v>0.14038922086075006</v>
      </c>
      <c r="G12" s="32">
        <v>71</v>
      </c>
      <c r="H12" s="35">
        <v>0.95506025345739154</v>
      </c>
      <c r="I12" s="32">
        <v>8</v>
      </c>
      <c r="J12" s="34">
        <v>-9.0342197953293419E-3</v>
      </c>
      <c r="K12" s="32">
        <v>71</v>
      </c>
      <c r="L12" s="36">
        <v>1.1709652891520299</v>
      </c>
      <c r="M12" s="32">
        <v>66</v>
      </c>
      <c r="N12" s="37">
        <v>368</v>
      </c>
      <c r="O12" s="38">
        <v>9</v>
      </c>
    </row>
    <row r="13" spans="1:15" x14ac:dyDescent="0.25">
      <c r="A13" s="30" t="s">
        <v>12</v>
      </c>
      <c r="B13" s="31">
        <v>5.0239368351138257E-2</v>
      </c>
      <c r="C13" s="32">
        <v>45</v>
      </c>
      <c r="D13" s="33">
        <v>71918.549972519351</v>
      </c>
      <c r="E13" s="32">
        <v>59</v>
      </c>
      <c r="F13" s="34">
        <v>6.6526347440426972E-2</v>
      </c>
      <c r="G13" s="32">
        <v>50</v>
      </c>
      <c r="H13" s="35">
        <v>1.772047946625616</v>
      </c>
      <c r="I13" s="32">
        <v>74</v>
      </c>
      <c r="J13" s="34">
        <v>4.4642093255382861E-2</v>
      </c>
      <c r="K13" s="32">
        <v>85</v>
      </c>
      <c r="L13" s="36">
        <v>0.99252625288343643</v>
      </c>
      <c r="M13" s="32">
        <v>52</v>
      </c>
      <c r="N13" s="37">
        <v>365</v>
      </c>
      <c r="O13" s="38">
        <v>11</v>
      </c>
    </row>
    <row r="14" spans="1:15" x14ac:dyDescent="0.25">
      <c r="A14" s="30" t="s">
        <v>49</v>
      </c>
      <c r="B14" s="31">
        <v>6.540369081764652E-2</v>
      </c>
      <c r="C14" s="32">
        <v>81</v>
      </c>
      <c r="D14" s="33">
        <v>76622.734253036033</v>
      </c>
      <c r="E14" s="32">
        <v>67</v>
      </c>
      <c r="F14" s="34">
        <v>3.5935380441484768E-2</v>
      </c>
      <c r="G14" s="32">
        <v>26</v>
      </c>
      <c r="H14" s="34">
        <v>1.3829691629271579</v>
      </c>
      <c r="I14" s="32">
        <v>42</v>
      </c>
      <c r="J14" s="34">
        <v>1.063072772555969E-2</v>
      </c>
      <c r="K14" s="32">
        <v>81</v>
      </c>
      <c r="L14" s="36">
        <v>1.1217629601564065</v>
      </c>
      <c r="M14" s="32">
        <v>63</v>
      </c>
      <c r="N14" s="37">
        <v>360</v>
      </c>
      <c r="O14" s="38">
        <v>12</v>
      </c>
    </row>
    <row r="15" spans="1:15" x14ac:dyDescent="0.25">
      <c r="A15" s="30" t="s">
        <v>57</v>
      </c>
      <c r="B15" s="31">
        <v>5.2631770291788761E-2</v>
      </c>
      <c r="C15" s="32">
        <v>50</v>
      </c>
      <c r="D15" s="33">
        <v>97694.192668370539</v>
      </c>
      <c r="E15" s="32">
        <v>79</v>
      </c>
      <c r="F15" s="34">
        <v>0.1371970883626647</v>
      </c>
      <c r="G15" s="32">
        <v>70</v>
      </c>
      <c r="H15" s="35">
        <v>1.4792974297559738</v>
      </c>
      <c r="I15" s="32">
        <v>51</v>
      </c>
      <c r="J15" s="34">
        <v>-5.4515760498692695E-2</v>
      </c>
      <c r="K15" s="32">
        <v>29</v>
      </c>
      <c r="L15" s="36">
        <v>1.3714939580251848</v>
      </c>
      <c r="M15" s="32">
        <v>76</v>
      </c>
      <c r="N15" s="37">
        <v>355</v>
      </c>
      <c r="O15" s="38">
        <v>13</v>
      </c>
    </row>
    <row r="16" spans="1:15" x14ac:dyDescent="0.25">
      <c r="A16" s="30" t="s">
        <v>5</v>
      </c>
      <c r="B16" s="31">
        <v>6.6181048154392158E-2</v>
      </c>
      <c r="C16" s="32">
        <v>83</v>
      </c>
      <c r="D16" s="33">
        <v>64414.68170694865</v>
      </c>
      <c r="E16" s="32">
        <v>37</v>
      </c>
      <c r="F16" s="34">
        <v>0.19519329591272036</v>
      </c>
      <c r="G16" s="32">
        <v>80</v>
      </c>
      <c r="H16" s="35">
        <v>1.9129155091424628</v>
      </c>
      <c r="I16" s="32">
        <v>79</v>
      </c>
      <c r="J16" s="34">
        <v>-6.4479304223321876E-2</v>
      </c>
      <c r="K16" s="32">
        <v>25</v>
      </c>
      <c r="L16" s="36">
        <v>0.99084258465371566</v>
      </c>
      <c r="M16" s="32">
        <v>51</v>
      </c>
      <c r="N16" s="37">
        <v>355</v>
      </c>
      <c r="O16" s="38">
        <v>13</v>
      </c>
    </row>
    <row r="17" spans="1:15" x14ac:dyDescent="0.25">
      <c r="A17" s="30" t="s">
        <v>26</v>
      </c>
      <c r="B17" s="31">
        <v>5.6393963463065924E-2</v>
      </c>
      <c r="C17" s="32">
        <v>62</v>
      </c>
      <c r="D17" s="33">
        <v>87540.120468525463</v>
      </c>
      <c r="E17" s="32">
        <v>76</v>
      </c>
      <c r="F17" s="34">
        <v>0.33456659619450319</v>
      </c>
      <c r="G17" s="32">
        <v>85</v>
      </c>
      <c r="H17" s="35">
        <v>1.7721253953978229</v>
      </c>
      <c r="I17" s="32">
        <v>74</v>
      </c>
      <c r="J17" s="34">
        <v>-0.2204439344781198</v>
      </c>
      <c r="K17" s="32">
        <v>6</v>
      </c>
      <c r="L17" s="36">
        <v>0.97467859850224925</v>
      </c>
      <c r="M17" s="32">
        <v>49</v>
      </c>
      <c r="N17" s="37">
        <v>352</v>
      </c>
      <c r="O17" s="38">
        <v>15</v>
      </c>
    </row>
    <row r="18" spans="1:15" x14ac:dyDescent="0.25">
      <c r="A18" s="30" t="s">
        <v>78</v>
      </c>
      <c r="B18" s="31">
        <v>5.3838978363697901E-2</v>
      </c>
      <c r="C18" s="32">
        <v>53</v>
      </c>
      <c r="D18" s="33">
        <v>73562.566574670345</v>
      </c>
      <c r="E18" s="32">
        <v>61</v>
      </c>
      <c r="F18" s="34">
        <v>7.9236401673640169E-2</v>
      </c>
      <c r="G18" s="32">
        <v>57</v>
      </c>
      <c r="H18" s="35">
        <v>1.7495486704174465</v>
      </c>
      <c r="I18" s="32">
        <v>72</v>
      </c>
      <c r="J18" s="34">
        <v>-1.1654077256803083E-2</v>
      </c>
      <c r="K18" s="32">
        <v>68</v>
      </c>
      <c r="L18" s="36">
        <v>0.88994857543717976</v>
      </c>
      <c r="M18" s="32">
        <v>34</v>
      </c>
      <c r="N18" s="37">
        <v>345</v>
      </c>
      <c r="O18" s="38">
        <v>16</v>
      </c>
    </row>
    <row r="19" spans="1:15" x14ac:dyDescent="0.25">
      <c r="A19" s="30" t="s">
        <v>16</v>
      </c>
      <c r="B19" s="31">
        <v>8.0919552635484268E-2</v>
      </c>
      <c r="C19" s="32">
        <v>86</v>
      </c>
      <c r="D19" s="33">
        <v>94999.651608869521</v>
      </c>
      <c r="E19" s="32">
        <v>78</v>
      </c>
      <c r="F19" s="34">
        <v>9.5715835140997838E-2</v>
      </c>
      <c r="G19" s="32">
        <v>66</v>
      </c>
      <c r="H19" s="35">
        <v>1.1182779003178602</v>
      </c>
      <c r="I19" s="32">
        <v>17</v>
      </c>
      <c r="J19" s="34">
        <v>-0.12976017192632164</v>
      </c>
      <c r="K19" s="32">
        <v>12</v>
      </c>
      <c r="L19" s="36">
        <v>2.7037927966341146</v>
      </c>
      <c r="M19" s="32">
        <v>83</v>
      </c>
      <c r="N19" s="37">
        <v>342</v>
      </c>
      <c r="O19" s="38">
        <v>17</v>
      </c>
    </row>
    <row r="20" spans="1:15" x14ac:dyDescent="0.25">
      <c r="A20" s="30" t="s">
        <v>33</v>
      </c>
      <c r="B20" s="31">
        <v>5.0257432967359947E-2</v>
      </c>
      <c r="C20" s="32">
        <v>45</v>
      </c>
      <c r="D20" s="33">
        <v>128995.11256449124</v>
      </c>
      <c r="E20" s="32">
        <v>82</v>
      </c>
      <c r="F20" s="34">
        <v>0.29776568808595089</v>
      </c>
      <c r="G20" s="32">
        <v>83</v>
      </c>
      <c r="H20" s="35">
        <v>1.1953772642249787</v>
      </c>
      <c r="I20" s="32">
        <v>24</v>
      </c>
      <c r="J20" s="34">
        <v>-6.8398848365979675E-2</v>
      </c>
      <c r="K20" s="32">
        <v>22</v>
      </c>
      <c r="L20" s="36">
        <v>1.4960084381623653</v>
      </c>
      <c r="M20" s="32">
        <v>79</v>
      </c>
      <c r="N20" s="37">
        <v>335</v>
      </c>
      <c r="O20" s="38">
        <v>18</v>
      </c>
    </row>
    <row r="21" spans="1:15" x14ac:dyDescent="0.25">
      <c r="A21" s="30" t="s">
        <v>8</v>
      </c>
      <c r="B21" s="31">
        <v>5.8121573771121905E-2</v>
      </c>
      <c r="C21" s="32">
        <v>68</v>
      </c>
      <c r="D21" s="33">
        <v>68578.809283721566</v>
      </c>
      <c r="E21" s="32">
        <v>50</v>
      </c>
      <c r="F21" s="34">
        <v>0.17135592864197011</v>
      </c>
      <c r="G21" s="32">
        <v>78</v>
      </c>
      <c r="H21" s="35">
        <v>1.684992261040182</v>
      </c>
      <c r="I21" s="32">
        <v>69</v>
      </c>
      <c r="J21" s="34">
        <v>-7.8425861039400108E-2</v>
      </c>
      <c r="K21" s="32">
        <v>17</v>
      </c>
      <c r="L21" s="36">
        <v>1.0056863327009677</v>
      </c>
      <c r="M21" s="32">
        <v>53</v>
      </c>
      <c r="N21" s="37">
        <v>335</v>
      </c>
      <c r="O21" s="38">
        <v>18</v>
      </c>
    </row>
    <row r="22" spans="1:15" x14ac:dyDescent="0.25">
      <c r="A22" s="30" t="s">
        <v>41</v>
      </c>
      <c r="B22" s="31">
        <v>5.8422399646285574E-2</v>
      </c>
      <c r="C22" s="32">
        <v>69</v>
      </c>
      <c r="D22" s="33">
        <v>58085.744834812962</v>
      </c>
      <c r="E22" s="32">
        <v>15</v>
      </c>
      <c r="F22" s="34">
        <v>0.56260527793374504</v>
      </c>
      <c r="G22" s="32">
        <v>86</v>
      </c>
      <c r="H22" s="35">
        <v>2.0299264206726293</v>
      </c>
      <c r="I22" s="32">
        <v>83</v>
      </c>
      <c r="J22" s="34">
        <v>-6.8881214214305195E-2</v>
      </c>
      <c r="K22" s="32">
        <v>21</v>
      </c>
      <c r="L22" s="36">
        <v>1.0061350272809306</v>
      </c>
      <c r="M22" s="32">
        <v>54</v>
      </c>
      <c r="N22" s="37">
        <v>328</v>
      </c>
      <c r="O22" s="38">
        <v>20</v>
      </c>
    </row>
    <row r="23" spans="1:15" x14ac:dyDescent="0.25">
      <c r="A23" s="39" t="s">
        <v>68</v>
      </c>
      <c r="B23" s="40">
        <v>4.9917937324872104E-2</v>
      </c>
      <c r="C23" s="41">
        <v>41</v>
      </c>
      <c r="D23" s="42">
        <v>88019.54341379847</v>
      </c>
      <c r="E23" s="41">
        <v>76</v>
      </c>
      <c r="F23" s="43">
        <v>0.12108217682831748</v>
      </c>
      <c r="G23" s="41">
        <v>69</v>
      </c>
      <c r="H23" s="44">
        <v>1.1373802774203206</v>
      </c>
      <c r="I23" s="41">
        <v>18</v>
      </c>
      <c r="J23" s="43">
        <v>-4.3902008422091639E-2</v>
      </c>
      <c r="K23" s="41">
        <v>41</v>
      </c>
      <c r="L23" s="45">
        <v>1.4106903330250247</v>
      </c>
      <c r="M23" s="41">
        <v>78</v>
      </c>
      <c r="N23" s="46">
        <v>323</v>
      </c>
      <c r="O23" s="47">
        <v>21</v>
      </c>
    </row>
    <row r="24" spans="1:15" x14ac:dyDescent="0.25">
      <c r="A24" s="39" t="s">
        <v>81</v>
      </c>
      <c r="B24" s="40">
        <v>6.4007270821910781E-2</v>
      </c>
      <c r="C24" s="41">
        <v>80</v>
      </c>
      <c r="D24" s="42">
        <v>64516.002627381531</v>
      </c>
      <c r="E24" s="41">
        <v>37</v>
      </c>
      <c r="F24" s="43">
        <v>6.6211303294039875E-2</v>
      </c>
      <c r="G24" s="41">
        <v>50</v>
      </c>
      <c r="H24" s="44">
        <v>1.6117535401152154</v>
      </c>
      <c r="I24" s="41">
        <v>64</v>
      </c>
      <c r="J24" s="43">
        <v>-3.8549357089962523E-2</v>
      </c>
      <c r="K24" s="41">
        <v>48</v>
      </c>
      <c r="L24" s="45">
        <v>0.94113293819023613</v>
      </c>
      <c r="M24" s="41">
        <v>41</v>
      </c>
      <c r="N24" s="46">
        <v>320</v>
      </c>
      <c r="O24" s="47">
        <v>22</v>
      </c>
    </row>
    <row r="25" spans="1:15" x14ac:dyDescent="0.25">
      <c r="A25" s="39" t="s">
        <v>77</v>
      </c>
      <c r="B25" s="40">
        <v>6.3554210750766602E-2</v>
      </c>
      <c r="C25" s="41">
        <v>80</v>
      </c>
      <c r="D25" s="42">
        <v>82114.289402479582</v>
      </c>
      <c r="E25" s="41">
        <v>71</v>
      </c>
      <c r="F25" s="43">
        <v>7.5318066157760807E-2</v>
      </c>
      <c r="G25" s="41">
        <v>57</v>
      </c>
      <c r="H25" s="44">
        <v>0.7437873934550131</v>
      </c>
      <c r="I25" s="41">
        <v>3</v>
      </c>
      <c r="J25" s="43">
        <v>-4.8169433801617707E-2</v>
      </c>
      <c r="K25" s="41">
        <v>34</v>
      </c>
      <c r="L25" s="45">
        <v>1.3203299722397421</v>
      </c>
      <c r="M25" s="41">
        <v>74</v>
      </c>
      <c r="N25" s="46">
        <v>319</v>
      </c>
      <c r="O25" s="47">
        <v>23</v>
      </c>
    </row>
    <row r="26" spans="1:15" x14ac:dyDescent="0.25">
      <c r="A26" s="39" t="s">
        <v>19</v>
      </c>
      <c r="B26" s="40">
        <v>6.0457477017856281E-2</v>
      </c>
      <c r="C26" s="41">
        <v>72</v>
      </c>
      <c r="D26" s="42">
        <v>82423.039903472905</v>
      </c>
      <c r="E26" s="41">
        <v>73</v>
      </c>
      <c r="F26" s="43">
        <v>7.7952836988981561E-2</v>
      </c>
      <c r="G26" s="41">
        <v>57</v>
      </c>
      <c r="H26" s="44">
        <v>0.69929596067894451</v>
      </c>
      <c r="I26" s="41">
        <v>2</v>
      </c>
      <c r="J26" s="43">
        <v>-4.4536193905573465E-2</v>
      </c>
      <c r="K26" s="41">
        <v>40</v>
      </c>
      <c r="L26" s="45">
        <v>1.2202209744042913</v>
      </c>
      <c r="M26" s="41">
        <v>71</v>
      </c>
      <c r="N26" s="46">
        <v>315</v>
      </c>
      <c r="O26" s="47">
        <v>24</v>
      </c>
    </row>
    <row r="27" spans="1:15" x14ac:dyDescent="0.25">
      <c r="A27" s="39" t="s">
        <v>86</v>
      </c>
      <c r="B27" s="40">
        <v>5.8041264412697982E-2</v>
      </c>
      <c r="C27" s="41">
        <v>68</v>
      </c>
      <c r="D27" s="42">
        <v>66259.92306062486</v>
      </c>
      <c r="E27" s="41">
        <v>41</v>
      </c>
      <c r="F27" s="43">
        <v>9.6421052631578949E-2</v>
      </c>
      <c r="G27" s="41">
        <v>66</v>
      </c>
      <c r="H27" s="44">
        <v>1.1728494102983607</v>
      </c>
      <c r="I27" s="41">
        <v>23</v>
      </c>
      <c r="J27" s="43">
        <v>-2.1263430017234426E-2</v>
      </c>
      <c r="K27" s="41">
        <v>58</v>
      </c>
      <c r="L27" s="45">
        <v>1.0265739457893617</v>
      </c>
      <c r="M27" s="41">
        <v>57</v>
      </c>
      <c r="N27" s="46">
        <v>313</v>
      </c>
      <c r="O27" s="47">
        <v>25</v>
      </c>
    </row>
    <row r="28" spans="1:15" x14ac:dyDescent="0.25">
      <c r="A28" s="39" t="s">
        <v>15</v>
      </c>
      <c r="B28" s="40">
        <v>4.9593354636626126E-2</v>
      </c>
      <c r="C28" s="41">
        <v>41</v>
      </c>
      <c r="D28" s="42">
        <v>77229.093022181536</v>
      </c>
      <c r="E28" s="41">
        <v>67</v>
      </c>
      <c r="F28" s="43">
        <v>0.17333333333333334</v>
      </c>
      <c r="G28" s="41">
        <v>78</v>
      </c>
      <c r="H28" s="44">
        <v>1.3999906525297976</v>
      </c>
      <c r="I28" s="41">
        <v>43</v>
      </c>
      <c r="J28" s="43">
        <v>-6.659673114637378E-2</v>
      </c>
      <c r="K28" s="41">
        <v>23</v>
      </c>
      <c r="L28" s="45">
        <v>1.0842550699298368</v>
      </c>
      <c r="M28" s="41">
        <v>59</v>
      </c>
      <c r="N28" s="46">
        <v>311</v>
      </c>
      <c r="O28" s="47">
        <v>26</v>
      </c>
    </row>
    <row r="29" spans="1:15" x14ac:dyDescent="0.25">
      <c r="A29" s="39" t="s">
        <v>6</v>
      </c>
      <c r="B29" s="40">
        <v>6.1207967079792543E-2</v>
      </c>
      <c r="C29" s="41">
        <v>73</v>
      </c>
      <c r="D29" s="42">
        <v>63088.926781700677</v>
      </c>
      <c r="E29" s="41">
        <v>28</v>
      </c>
      <c r="F29" s="43">
        <v>7.0713684407445521E-2</v>
      </c>
      <c r="G29" s="41">
        <v>50</v>
      </c>
      <c r="H29" s="44">
        <v>1.4711207433646474</v>
      </c>
      <c r="I29" s="41">
        <v>48</v>
      </c>
      <c r="J29" s="43">
        <v>-3.7731439075696607E-2</v>
      </c>
      <c r="K29" s="41">
        <v>49</v>
      </c>
      <c r="L29" s="45">
        <v>1.0851026154000816</v>
      </c>
      <c r="M29" s="41">
        <v>60</v>
      </c>
      <c r="N29" s="46">
        <v>308</v>
      </c>
      <c r="O29" s="47">
        <v>27</v>
      </c>
    </row>
    <row r="30" spans="1:15" x14ac:dyDescent="0.25">
      <c r="A30" s="39" t="s">
        <v>79</v>
      </c>
      <c r="B30" s="40">
        <v>4.1036676646706585E-2</v>
      </c>
      <c r="C30" s="41">
        <v>11</v>
      </c>
      <c r="D30" s="42">
        <v>80559.845271317798</v>
      </c>
      <c r="E30" s="41">
        <v>69</v>
      </c>
      <c r="F30" s="43">
        <v>5.8745583038869259E-2</v>
      </c>
      <c r="G30" s="41">
        <v>41</v>
      </c>
      <c r="H30" s="44">
        <v>1.6521041674707486</v>
      </c>
      <c r="I30" s="41">
        <v>67</v>
      </c>
      <c r="J30" s="43">
        <v>-4.1187702139266646E-2</v>
      </c>
      <c r="K30" s="41">
        <v>45</v>
      </c>
      <c r="L30" s="45">
        <v>1.2403206368586936</v>
      </c>
      <c r="M30" s="41">
        <v>72</v>
      </c>
      <c r="N30" s="46">
        <v>305</v>
      </c>
      <c r="O30" s="47">
        <v>28</v>
      </c>
    </row>
    <row r="31" spans="1:15" x14ac:dyDescent="0.25">
      <c r="A31" s="39" t="s">
        <v>65</v>
      </c>
      <c r="B31" s="40">
        <v>4.1939111785321961E-2</v>
      </c>
      <c r="C31" s="41">
        <v>13</v>
      </c>
      <c r="D31" s="42">
        <v>72405.54696913001</v>
      </c>
      <c r="E31" s="41">
        <v>60</v>
      </c>
      <c r="F31" s="43">
        <v>0.17384654601070609</v>
      </c>
      <c r="G31" s="41">
        <v>78</v>
      </c>
      <c r="H31" s="44">
        <v>1.668870464284455</v>
      </c>
      <c r="I31" s="41">
        <v>68</v>
      </c>
      <c r="J31" s="43">
        <v>-0.16819945613981485</v>
      </c>
      <c r="K31" s="41">
        <v>8</v>
      </c>
      <c r="L31" s="45">
        <v>1.195397469113608</v>
      </c>
      <c r="M31" s="41">
        <v>69</v>
      </c>
      <c r="N31" s="46">
        <v>296</v>
      </c>
      <c r="O31" s="47">
        <v>29</v>
      </c>
    </row>
    <row r="32" spans="1:15" x14ac:dyDescent="0.25">
      <c r="A32" s="39" t="s">
        <v>24</v>
      </c>
      <c r="B32" s="40">
        <v>4.8434539834480005E-2</v>
      </c>
      <c r="C32" s="41">
        <v>33</v>
      </c>
      <c r="D32" s="42">
        <v>69118.069449305141</v>
      </c>
      <c r="E32" s="41">
        <v>50</v>
      </c>
      <c r="F32" s="43">
        <v>8.8341037493579869E-2</v>
      </c>
      <c r="G32" s="41">
        <v>63</v>
      </c>
      <c r="H32" s="44">
        <v>1.7337737210163502</v>
      </c>
      <c r="I32" s="41">
        <v>71</v>
      </c>
      <c r="J32" s="43">
        <v>-7.9257465698143667E-2</v>
      </c>
      <c r="K32" s="41">
        <v>16</v>
      </c>
      <c r="L32" s="45">
        <v>1.0921512131632183</v>
      </c>
      <c r="M32" s="41">
        <v>61</v>
      </c>
      <c r="N32" s="46">
        <v>294</v>
      </c>
      <c r="O32" s="47">
        <v>30</v>
      </c>
    </row>
    <row r="33" spans="1:15" x14ac:dyDescent="0.25">
      <c r="A33" s="39" t="s">
        <v>35</v>
      </c>
      <c r="B33" s="40">
        <v>3.3156633551347812E-2</v>
      </c>
      <c r="C33" s="41">
        <v>6</v>
      </c>
      <c r="D33" s="42">
        <v>91024.94935205589</v>
      </c>
      <c r="E33" s="41">
        <v>77</v>
      </c>
      <c r="F33" s="43">
        <v>0.15036019433740996</v>
      </c>
      <c r="G33" s="41">
        <v>74</v>
      </c>
      <c r="H33" s="44">
        <v>1.349333752980431</v>
      </c>
      <c r="I33" s="41">
        <v>38</v>
      </c>
      <c r="J33" s="43">
        <v>-6.5532024408579581E-2</v>
      </c>
      <c r="K33" s="41">
        <v>24</v>
      </c>
      <c r="L33" s="45">
        <v>1.1807446843872802</v>
      </c>
      <c r="M33" s="41">
        <v>68</v>
      </c>
      <c r="N33" s="46">
        <v>287</v>
      </c>
      <c r="O33" s="47">
        <v>31</v>
      </c>
    </row>
    <row r="34" spans="1:15" x14ac:dyDescent="0.25">
      <c r="A34" s="39" t="s">
        <v>42</v>
      </c>
      <c r="B34" s="40">
        <v>5.5199071209582673E-2</v>
      </c>
      <c r="C34" s="41">
        <v>58</v>
      </c>
      <c r="D34" s="42">
        <v>64004.556841309808</v>
      </c>
      <c r="E34" s="41">
        <v>34</v>
      </c>
      <c r="F34" s="43">
        <v>8.8348271446862997E-2</v>
      </c>
      <c r="G34" s="41">
        <v>63</v>
      </c>
      <c r="H34" s="44">
        <v>0.99130856776313803</v>
      </c>
      <c r="I34" s="41">
        <v>10</v>
      </c>
      <c r="J34" s="43">
        <v>-5.7333435880942227E-3</v>
      </c>
      <c r="K34" s="41">
        <v>76</v>
      </c>
      <c r="L34" s="45">
        <v>0.96514979684376601</v>
      </c>
      <c r="M34" s="41">
        <v>46</v>
      </c>
      <c r="N34" s="46">
        <v>287</v>
      </c>
      <c r="O34" s="47">
        <v>31</v>
      </c>
    </row>
    <row r="35" spans="1:15" x14ac:dyDescent="0.25">
      <c r="A35" s="39" t="s">
        <v>53</v>
      </c>
      <c r="B35" s="40">
        <v>5.6641548463356971E-2</v>
      </c>
      <c r="C35" s="41">
        <v>64</v>
      </c>
      <c r="D35" s="42">
        <v>56948.105418025312</v>
      </c>
      <c r="E35" s="41">
        <v>13</v>
      </c>
      <c r="F35" s="43">
        <v>3.8954349365784562E-2</v>
      </c>
      <c r="G35" s="41">
        <v>26</v>
      </c>
      <c r="H35" s="44">
        <v>1.856847072319332</v>
      </c>
      <c r="I35" s="41">
        <v>77</v>
      </c>
      <c r="J35" s="43">
        <v>-4.0778430912718704E-2</v>
      </c>
      <c r="K35" s="41">
        <v>46</v>
      </c>
      <c r="L35" s="45">
        <v>1.0745023371587019</v>
      </c>
      <c r="M35" s="41">
        <v>58</v>
      </c>
      <c r="N35" s="46">
        <v>284</v>
      </c>
      <c r="O35" s="47">
        <v>33</v>
      </c>
    </row>
    <row r="36" spans="1:15" x14ac:dyDescent="0.25">
      <c r="A36" s="39" t="s">
        <v>9</v>
      </c>
      <c r="B36" s="40">
        <v>5.0075106217970351E-2</v>
      </c>
      <c r="C36" s="41">
        <v>41</v>
      </c>
      <c r="D36" s="42">
        <v>65407.871616670964</v>
      </c>
      <c r="E36" s="41">
        <v>39</v>
      </c>
      <c r="F36" s="43">
        <v>0.19301400468639313</v>
      </c>
      <c r="G36" s="41">
        <v>79</v>
      </c>
      <c r="H36" s="44">
        <v>1.4403842869073242</v>
      </c>
      <c r="I36" s="41">
        <v>46</v>
      </c>
      <c r="J36" s="43">
        <v>-8.9484868304705548E-2</v>
      </c>
      <c r="K36" s="41">
        <v>14</v>
      </c>
      <c r="L36" s="45">
        <v>1.1052454019968982</v>
      </c>
      <c r="M36" s="41">
        <v>62</v>
      </c>
      <c r="N36" s="46">
        <v>281</v>
      </c>
      <c r="O36" s="47">
        <v>34</v>
      </c>
    </row>
    <row r="37" spans="1:15" x14ac:dyDescent="0.25">
      <c r="A37" s="39" t="s">
        <v>60</v>
      </c>
      <c r="B37" s="40">
        <v>6.3492710851414086E-2</v>
      </c>
      <c r="C37" s="41">
        <v>77</v>
      </c>
      <c r="D37" s="42">
        <v>67161.896270219004</v>
      </c>
      <c r="E37" s="41">
        <v>45</v>
      </c>
      <c r="F37" s="43">
        <v>4.3308764540714001E-2</v>
      </c>
      <c r="G37" s="41">
        <v>30</v>
      </c>
      <c r="H37" s="44">
        <v>1.4778746805704372</v>
      </c>
      <c r="I37" s="41">
        <v>48</v>
      </c>
      <c r="J37" s="43">
        <v>-9.9642395761172786E-3</v>
      </c>
      <c r="K37" s="41">
        <v>70</v>
      </c>
      <c r="L37" s="45">
        <v>0.71772823658064488</v>
      </c>
      <c r="M37" s="41">
        <v>10</v>
      </c>
      <c r="N37" s="46">
        <v>280</v>
      </c>
      <c r="O37" s="47">
        <v>35</v>
      </c>
    </row>
    <row r="38" spans="1:15" x14ac:dyDescent="0.25">
      <c r="A38" s="39" t="s">
        <v>45</v>
      </c>
      <c r="B38" s="40">
        <v>5.8133683404441527E-2</v>
      </c>
      <c r="C38" s="41">
        <v>68</v>
      </c>
      <c r="D38" s="42">
        <v>76240.613783715933</v>
      </c>
      <c r="E38" s="41">
        <v>62</v>
      </c>
      <c r="F38" s="43">
        <v>0.14669140383426096</v>
      </c>
      <c r="G38" s="41">
        <v>74</v>
      </c>
      <c r="H38" s="44">
        <v>1.365805225781112</v>
      </c>
      <c r="I38" s="41">
        <v>40</v>
      </c>
      <c r="J38" s="43">
        <v>-0.10148455198341928</v>
      </c>
      <c r="K38" s="41">
        <v>13</v>
      </c>
      <c r="L38" s="45">
        <v>0.83587875163851522</v>
      </c>
      <c r="M38" s="41">
        <v>22</v>
      </c>
      <c r="N38" s="46">
        <v>279</v>
      </c>
      <c r="O38" s="47">
        <v>36</v>
      </c>
    </row>
    <row r="39" spans="1:15" x14ac:dyDescent="0.25">
      <c r="A39" s="39" t="s">
        <v>75</v>
      </c>
      <c r="B39" s="40">
        <v>5.3749003482566192E-2</v>
      </c>
      <c r="C39" s="41">
        <v>53</v>
      </c>
      <c r="D39" s="42">
        <v>65696.992363666839</v>
      </c>
      <c r="E39" s="41">
        <v>41</v>
      </c>
      <c r="F39" s="43">
        <v>3.9559295566929817E-2</v>
      </c>
      <c r="G39" s="41">
        <v>26</v>
      </c>
      <c r="H39" s="44">
        <v>1.9090724992570125</v>
      </c>
      <c r="I39" s="41">
        <v>79</v>
      </c>
      <c r="J39" s="43">
        <v>-1.1872738796713845E-2</v>
      </c>
      <c r="K39" s="41">
        <v>66</v>
      </c>
      <c r="L39" s="45">
        <v>0.75024983011032254</v>
      </c>
      <c r="M39" s="41">
        <v>13</v>
      </c>
      <c r="N39" s="46">
        <v>278</v>
      </c>
      <c r="O39" s="47">
        <v>37</v>
      </c>
    </row>
    <row r="40" spans="1:15" x14ac:dyDescent="0.25">
      <c r="A40" s="39" t="s">
        <v>38</v>
      </c>
      <c r="B40" s="40">
        <v>4.8903653420425082E-2</v>
      </c>
      <c r="C40" s="41">
        <v>37</v>
      </c>
      <c r="D40" s="42">
        <v>71169.013222301102</v>
      </c>
      <c r="E40" s="41">
        <v>57</v>
      </c>
      <c r="F40" s="43">
        <v>3.0777057102886939E-2</v>
      </c>
      <c r="G40" s="41">
        <v>17</v>
      </c>
      <c r="H40" s="44">
        <v>1.6546963282027012</v>
      </c>
      <c r="I40" s="41">
        <v>67</v>
      </c>
      <c r="J40" s="43">
        <v>-2.1275115340562414E-3</v>
      </c>
      <c r="K40" s="41">
        <v>79</v>
      </c>
      <c r="L40" s="45">
        <v>0.82339193349272644</v>
      </c>
      <c r="M40" s="41">
        <v>18</v>
      </c>
      <c r="N40" s="46">
        <v>275</v>
      </c>
      <c r="O40" s="47">
        <v>38</v>
      </c>
    </row>
    <row r="41" spans="1:15" x14ac:dyDescent="0.25">
      <c r="A41" s="39" t="s">
        <v>71</v>
      </c>
      <c r="B41" s="40">
        <v>4.7994912200120129E-2</v>
      </c>
      <c r="C41" s="41">
        <v>33</v>
      </c>
      <c r="D41" s="42">
        <v>63486.289740871602</v>
      </c>
      <c r="E41" s="41">
        <v>34</v>
      </c>
      <c r="F41" s="43">
        <v>3.7128353879622912E-2</v>
      </c>
      <c r="G41" s="41">
        <v>26</v>
      </c>
      <c r="H41" s="44">
        <v>1.7117230608026921</v>
      </c>
      <c r="I41" s="41">
        <v>70</v>
      </c>
      <c r="J41" s="43">
        <v>-5.478031035070767E-3</v>
      </c>
      <c r="K41" s="41">
        <v>77</v>
      </c>
      <c r="L41" s="45">
        <v>0.88812666557577358</v>
      </c>
      <c r="M41" s="41">
        <v>33</v>
      </c>
      <c r="N41" s="46">
        <v>273</v>
      </c>
      <c r="O41" s="47">
        <v>39</v>
      </c>
    </row>
    <row r="42" spans="1:15" x14ac:dyDescent="0.25">
      <c r="A42" s="39" t="s">
        <v>74</v>
      </c>
      <c r="B42" s="40">
        <v>3.6923533191636597E-2</v>
      </c>
      <c r="C42" s="41">
        <v>8</v>
      </c>
      <c r="D42" s="42">
        <v>82714.011104417645</v>
      </c>
      <c r="E42" s="41">
        <v>73</v>
      </c>
      <c r="F42" s="43">
        <v>7.0638297872340425E-2</v>
      </c>
      <c r="G42" s="41">
        <v>50</v>
      </c>
      <c r="H42" s="44">
        <v>1.5960014527234989</v>
      </c>
      <c r="I42" s="41">
        <v>61</v>
      </c>
      <c r="J42" s="43">
        <v>-0.2285410657355397</v>
      </c>
      <c r="K42" s="41">
        <v>5</v>
      </c>
      <c r="L42" s="45">
        <v>1.3673878927223249</v>
      </c>
      <c r="M42" s="41">
        <v>75</v>
      </c>
      <c r="N42" s="46">
        <v>272</v>
      </c>
      <c r="O42" s="47">
        <v>40</v>
      </c>
    </row>
    <row r="43" spans="1:15" x14ac:dyDescent="0.25">
      <c r="A43" s="48" t="s">
        <v>29</v>
      </c>
      <c r="B43" s="49">
        <v>4.6781078675346588E-2</v>
      </c>
      <c r="C43" s="50">
        <v>27</v>
      </c>
      <c r="D43" s="51">
        <v>68278.77455437048</v>
      </c>
      <c r="E43" s="50">
        <v>47</v>
      </c>
      <c r="F43" s="52">
        <v>7.0776546512121605E-2</v>
      </c>
      <c r="G43" s="50">
        <v>50</v>
      </c>
      <c r="H43" s="53">
        <v>1.9895205835925278</v>
      </c>
      <c r="I43" s="50">
        <v>82</v>
      </c>
      <c r="J43" s="52">
        <v>-3.2345301757066465E-2</v>
      </c>
      <c r="K43" s="50">
        <v>52</v>
      </c>
      <c r="L43" s="54">
        <v>0.72992001957348673</v>
      </c>
      <c r="M43" s="50">
        <v>12</v>
      </c>
      <c r="N43" s="55">
        <v>270</v>
      </c>
      <c r="O43" s="56">
        <v>41</v>
      </c>
    </row>
    <row r="44" spans="1:15" x14ac:dyDescent="0.25">
      <c r="A44" s="48" t="s">
        <v>21</v>
      </c>
      <c r="B44" s="49">
        <v>4.5155765933376807E-2</v>
      </c>
      <c r="C44" s="50">
        <v>23</v>
      </c>
      <c r="D44" s="51">
        <v>76712.318852080876</v>
      </c>
      <c r="E44" s="50">
        <v>67</v>
      </c>
      <c r="F44" s="52">
        <v>6.4494806421152032E-2</v>
      </c>
      <c r="G44" s="50">
        <v>41</v>
      </c>
      <c r="H44" s="53">
        <v>1.3492902839996432</v>
      </c>
      <c r="I44" s="50">
        <v>38</v>
      </c>
      <c r="J44" s="52">
        <v>-2.6760903838296542E-2</v>
      </c>
      <c r="K44" s="50">
        <v>56</v>
      </c>
      <c r="L44" s="54">
        <v>0.94742322060331963</v>
      </c>
      <c r="M44" s="50">
        <v>44</v>
      </c>
      <c r="N44" s="55">
        <v>269</v>
      </c>
      <c r="O44" s="56">
        <v>42</v>
      </c>
    </row>
    <row r="45" spans="1:15" x14ac:dyDescent="0.25">
      <c r="A45" s="48" t="s">
        <v>25</v>
      </c>
      <c r="B45" s="49">
        <v>5.1614609775972625E-2</v>
      </c>
      <c r="C45" s="50">
        <v>48</v>
      </c>
      <c r="D45" s="51">
        <v>63887.665533146021</v>
      </c>
      <c r="E45" s="50">
        <v>34</v>
      </c>
      <c r="F45" s="52">
        <v>7.0615220774965182E-2</v>
      </c>
      <c r="G45" s="50">
        <v>50</v>
      </c>
      <c r="H45" s="53">
        <v>1.3827395339491473</v>
      </c>
      <c r="I45" s="50">
        <v>42</v>
      </c>
      <c r="J45" s="52">
        <v>-2.8147946695675823E-2</v>
      </c>
      <c r="K45" s="50">
        <v>55</v>
      </c>
      <c r="L45" s="54">
        <v>0.91248954639372659</v>
      </c>
      <c r="M45" s="50">
        <v>39</v>
      </c>
      <c r="N45" s="55">
        <v>268</v>
      </c>
      <c r="O45" s="56">
        <v>43</v>
      </c>
    </row>
    <row r="46" spans="1:15" x14ac:dyDescent="0.25">
      <c r="A46" s="48" t="s">
        <v>70</v>
      </c>
      <c r="B46" s="49">
        <v>6.0360213456516834E-2</v>
      </c>
      <c r="C46" s="50">
        <v>72</v>
      </c>
      <c r="D46" s="51">
        <v>62963.984995004088</v>
      </c>
      <c r="E46" s="50">
        <v>28</v>
      </c>
      <c r="F46" s="52">
        <v>7.0325138778747021E-2</v>
      </c>
      <c r="G46" s="50">
        <v>50</v>
      </c>
      <c r="H46" s="53">
        <v>1.0123814631633357</v>
      </c>
      <c r="I46" s="50">
        <v>13</v>
      </c>
      <c r="J46" s="52">
        <v>1.4548040009861585E-2</v>
      </c>
      <c r="K46" s="50">
        <v>82</v>
      </c>
      <c r="L46" s="54">
        <v>0.83138766578615864</v>
      </c>
      <c r="M46" s="50">
        <v>20</v>
      </c>
      <c r="N46" s="55">
        <v>265</v>
      </c>
      <c r="O46" s="56">
        <v>44</v>
      </c>
    </row>
    <row r="47" spans="1:15" x14ac:dyDescent="0.25">
      <c r="A47" s="48" t="s">
        <v>4</v>
      </c>
      <c r="B47" s="49">
        <v>4.4634895134884923E-2</v>
      </c>
      <c r="C47" s="50">
        <v>18</v>
      </c>
      <c r="D47" s="51">
        <v>80929.736707335687</v>
      </c>
      <c r="E47" s="50">
        <v>70</v>
      </c>
      <c r="F47" s="52">
        <v>0.24422815753734722</v>
      </c>
      <c r="G47" s="50">
        <v>81</v>
      </c>
      <c r="H47" s="53">
        <v>0.56560336326008842</v>
      </c>
      <c r="I47" s="50">
        <v>1</v>
      </c>
      <c r="J47" s="52">
        <v>-1.8285793505008145E-2</v>
      </c>
      <c r="K47" s="50">
        <v>61</v>
      </c>
      <c r="L47" s="54">
        <v>0.86897003580451482</v>
      </c>
      <c r="M47" s="50">
        <v>28</v>
      </c>
      <c r="N47" s="55">
        <v>259</v>
      </c>
      <c r="O47" s="56">
        <v>45</v>
      </c>
    </row>
    <row r="48" spans="1:15" ht="30" x14ac:dyDescent="0.25">
      <c r="A48" s="48" t="s">
        <v>80</v>
      </c>
      <c r="B48" s="49">
        <v>5.4934385116728338E-2</v>
      </c>
      <c r="C48" s="50">
        <v>57</v>
      </c>
      <c r="D48" s="51">
        <v>59030.018356151835</v>
      </c>
      <c r="E48" s="50">
        <v>19</v>
      </c>
      <c r="F48" s="52">
        <v>0</v>
      </c>
      <c r="G48" s="50">
        <v>63</v>
      </c>
      <c r="H48" s="53">
        <v>0</v>
      </c>
      <c r="I48" s="50">
        <v>36</v>
      </c>
      <c r="J48" s="52">
        <v>1.4994574827198199E-3</v>
      </c>
      <c r="K48" s="50">
        <v>80</v>
      </c>
      <c r="L48" s="54">
        <v>0.63113927134556291</v>
      </c>
      <c r="M48" s="50">
        <v>4</v>
      </c>
      <c r="N48" s="55">
        <v>259</v>
      </c>
      <c r="O48" s="56">
        <v>45</v>
      </c>
    </row>
    <row r="49" spans="1:15" x14ac:dyDescent="0.25">
      <c r="A49" s="48" t="s">
        <v>37</v>
      </c>
      <c r="B49" s="49">
        <v>5.5577338181457984E-2</v>
      </c>
      <c r="C49" s="50">
        <v>60</v>
      </c>
      <c r="D49" s="51">
        <v>54905.770416604755</v>
      </c>
      <c r="E49" s="50">
        <v>9</v>
      </c>
      <c r="F49" s="52">
        <v>3.3038869257950527E-2</v>
      </c>
      <c r="G49" s="50">
        <v>17</v>
      </c>
      <c r="H49" s="53">
        <v>1.9781173444326239</v>
      </c>
      <c r="I49" s="50">
        <v>81</v>
      </c>
      <c r="J49" s="52">
        <v>-4.5687009887487216E-2</v>
      </c>
      <c r="K49" s="50">
        <v>37</v>
      </c>
      <c r="L49" s="54">
        <v>1.0175563842058193</v>
      </c>
      <c r="M49" s="50">
        <v>55</v>
      </c>
      <c r="N49" s="55">
        <v>259</v>
      </c>
      <c r="O49" s="56">
        <v>45</v>
      </c>
    </row>
    <row r="50" spans="1:15" x14ac:dyDescent="0.25">
      <c r="A50" s="48" t="s">
        <v>67</v>
      </c>
      <c r="B50" s="49">
        <v>4.8716770837683457E-2</v>
      </c>
      <c r="C50" s="50">
        <v>37</v>
      </c>
      <c r="D50" s="51">
        <v>63997.968339841951</v>
      </c>
      <c r="E50" s="50">
        <v>34</v>
      </c>
      <c r="F50" s="52">
        <v>6.1848771627951438E-2</v>
      </c>
      <c r="G50" s="50">
        <v>41</v>
      </c>
      <c r="H50" s="53">
        <v>1.4939918200248543</v>
      </c>
      <c r="I50" s="50">
        <v>52</v>
      </c>
      <c r="J50" s="52">
        <v>-4.3657019990701998E-2</v>
      </c>
      <c r="K50" s="50">
        <v>42</v>
      </c>
      <c r="L50" s="54">
        <v>0.97957844692614027</v>
      </c>
      <c r="M50" s="50">
        <v>50</v>
      </c>
      <c r="N50" s="55">
        <v>256</v>
      </c>
      <c r="O50" s="56">
        <v>48</v>
      </c>
    </row>
    <row r="51" spans="1:15" x14ac:dyDescent="0.25">
      <c r="A51" s="48" t="s">
        <v>61</v>
      </c>
      <c r="B51" s="49">
        <v>5.0855377101062839E-2</v>
      </c>
      <c r="C51" s="50">
        <v>47</v>
      </c>
      <c r="D51" s="51">
        <v>60224.677022336553</v>
      </c>
      <c r="E51" s="50">
        <v>21</v>
      </c>
      <c r="F51" s="52">
        <v>7.5134910751349107E-2</v>
      </c>
      <c r="G51" s="50">
        <v>57</v>
      </c>
      <c r="H51" s="52">
        <v>1.5488224089467442</v>
      </c>
      <c r="I51" s="50">
        <v>58</v>
      </c>
      <c r="J51" s="52">
        <v>-6.0548397753551371E-2</v>
      </c>
      <c r="K51" s="50">
        <v>26</v>
      </c>
      <c r="L51" s="54">
        <v>0.96768172001073938</v>
      </c>
      <c r="M51" s="50">
        <v>47</v>
      </c>
      <c r="N51" s="55">
        <v>256</v>
      </c>
      <c r="O51" s="56">
        <v>48</v>
      </c>
    </row>
    <row r="52" spans="1:15" x14ac:dyDescent="0.25">
      <c r="A52" s="48" t="s">
        <v>17</v>
      </c>
      <c r="B52" s="49">
        <v>3.2450111148018497E-2</v>
      </c>
      <c r="C52" s="50">
        <v>5</v>
      </c>
      <c r="D52" s="51">
        <v>69658.691779527551</v>
      </c>
      <c r="E52" s="50">
        <v>54</v>
      </c>
      <c r="F52" s="52">
        <v>9.7007223942208468E-2</v>
      </c>
      <c r="G52" s="50">
        <v>66</v>
      </c>
      <c r="H52" s="53">
        <v>1.5075013900640173</v>
      </c>
      <c r="I52" s="50">
        <v>53</v>
      </c>
      <c r="J52" s="52">
        <v>-0.34053776331563623</v>
      </c>
      <c r="K52" s="50">
        <v>3</v>
      </c>
      <c r="L52" s="54">
        <v>1.2073006921168654</v>
      </c>
      <c r="M52" s="50">
        <v>70</v>
      </c>
      <c r="N52" s="55">
        <v>251</v>
      </c>
      <c r="O52" s="56">
        <v>50</v>
      </c>
    </row>
    <row r="53" spans="1:15" x14ac:dyDescent="0.25">
      <c r="A53" s="48" t="s">
        <v>72</v>
      </c>
      <c r="B53" s="49">
        <v>5.935221064007648E-2</v>
      </c>
      <c r="C53" s="50">
        <v>70</v>
      </c>
      <c r="D53" s="51">
        <v>54277.497798614888</v>
      </c>
      <c r="E53" s="50">
        <v>8</v>
      </c>
      <c r="F53" s="52">
        <v>1.3109381401065138E-2</v>
      </c>
      <c r="G53" s="50">
        <v>4</v>
      </c>
      <c r="H53" s="53">
        <v>2.8043330451966724</v>
      </c>
      <c r="I53" s="50">
        <v>86</v>
      </c>
      <c r="J53" s="52">
        <v>-2.956196743761412E-2</v>
      </c>
      <c r="K53" s="50">
        <v>54</v>
      </c>
      <c r="L53" s="54">
        <v>0.84871173868045924</v>
      </c>
      <c r="M53" s="50">
        <v>23</v>
      </c>
      <c r="N53" s="55">
        <v>245</v>
      </c>
      <c r="O53" s="56">
        <v>51</v>
      </c>
    </row>
    <row r="54" spans="1:15" x14ac:dyDescent="0.25">
      <c r="A54" s="48" t="s">
        <v>51</v>
      </c>
      <c r="B54" s="49">
        <v>4.4342837756565452E-2</v>
      </c>
      <c r="C54" s="50">
        <v>18</v>
      </c>
      <c r="D54" s="51">
        <v>67779.657085144645</v>
      </c>
      <c r="E54" s="50">
        <v>45</v>
      </c>
      <c r="F54" s="52">
        <v>6.3382171416304409E-2</v>
      </c>
      <c r="G54" s="50">
        <v>41</v>
      </c>
      <c r="H54" s="53">
        <v>1.8023892321221811</v>
      </c>
      <c r="I54" s="50">
        <v>76</v>
      </c>
      <c r="J54" s="52">
        <v>-4.8512450145521184E-2</v>
      </c>
      <c r="K54" s="50">
        <v>33</v>
      </c>
      <c r="L54" s="54">
        <v>0.87222301529391411</v>
      </c>
      <c r="M54" s="50">
        <v>30</v>
      </c>
      <c r="N54" s="55">
        <v>243</v>
      </c>
      <c r="O54" s="56">
        <v>52</v>
      </c>
    </row>
    <row r="55" spans="1:15" x14ac:dyDescent="0.25">
      <c r="A55" s="48" t="s">
        <v>34</v>
      </c>
      <c r="B55" s="49">
        <v>5.2792045719419013E-2</v>
      </c>
      <c r="C55" s="50">
        <v>50</v>
      </c>
      <c r="D55" s="51">
        <v>69731.671155370801</v>
      </c>
      <c r="E55" s="50">
        <v>54</v>
      </c>
      <c r="F55" s="52">
        <v>5.3663487993161847E-2</v>
      </c>
      <c r="G55" s="50">
        <v>34</v>
      </c>
      <c r="H55" s="53">
        <v>1.2781473920101214</v>
      </c>
      <c r="I55" s="50">
        <v>30</v>
      </c>
      <c r="J55" s="52">
        <v>-5.2292449570406282E-2</v>
      </c>
      <c r="K55" s="50">
        <v>30</v>
      </c>
      <c r="L55" s="54">
        <v>0.94157582140032392</v>
      </c>
      <c r="M55" s="50">
        <v>42</v>
      </c>
      <c r="N55" s="55">
        <v>240</v>
      </c>
      <c r="O55" s="56">
        <v>53</v>
      </c>
    </row>
    <row r="56" spans="1:15" x14ac:dyDescent="0.25">
      <c r="A56" s="48" t="s">
        <v>59</v>
      </c>
      <c r="B56" s="49">
        <v>6.1375065980661142E-2</v>
      </c>
      <c r="C56" s="50">
        <v>74</v>
      </c>
      <c r="D56" s="51">
        <v>61770.355609583254</v>
      </c>
      <c r="E56" s="50">
        <v>24</v>
      </c>
      <c r="F56" s="52">
        <v>2.7922661870503598E-2</v>
      </c>
      <c r="G56" s="50">
        <v>17</v>
      </c>
      <c r="H56" s="53">
        <v>1.0378276146055698</v>
      </c>
      <c r="I56" s="50">
        <v>14</v>
      </c>
      <c r="J56" s="52">
        <v>-1.4875906564943015E-2</v>
      </c>
      <c r="K56" s="50">
        <v>65</v>
      </c>
      <c r="L56" s="54">
        <v>0.94262232179466765</v>
      </c>
      <c r="M56" s="50">
        <v>43</v>
      </c>
      <c r="N56" s="55">
        <v>237</v>
      </c>
      <c r="O56" s="56">
        <v>54</v>
      </c>
    </row>
    <row r="57" spans="1:15" x14ac:dyDescent="0.25">
      <c r="A57" s="48" t="s">
        <v>44</v>
      </c>
      <c r="B57" s="49">
        <v>5.4114926304455316E-2</v>
      </c>
      <c r="C57" s="50">
        <v>55</v>
      </c>
      <c r="D57" s="51">
        <v>70389.597844755815</v>
      </c>
      <c r="E57" s="50">
        <v>55</v>
      </c>
      <c r="F57" s="52">
        <v>4.2930008500991781E-2</v>
      </c>
      <c r="G57" s="50">
        <v>30</v>
      </c>
      <c r="H57" s="53">
        <v>1.2111326912092359</v>
      </c>
      <c r="I57" s="50">
        <v>25</v>
      </c>
      <c r="J57" s="52">
        <v>-1.5570536979258977E-2</v>
      </c>
      <c r="K57" s="50">
        <v>64</v>
      </c>
      <c r="L57" s="54">
        <v>0.71088176477858578</v>
      </c>
      <c r="M57" s="50">
        <v>8</v>
      </c>
      <c r="N57" s="55">
        <v>237</v>
      </c>
      <c r="O57" s="56">
        <v>54</v>
      </c>
    </row>
    <row r="58" spans="1:15" x14ac:dyDescent="0.25">
      <c r="A58" s="48" t="s">
        <v>69</v>
      </c>
      <c r="B58" s="49">
        <v>4.4964875354132808E-2</v>
      </c>
      <c r="C58" s="50">
        <v>23</v>
      </c>
      <c r="D58" s="51">
        <v>67611.236404305673</v>
      </c>
      <c r="E58" s="50">
        <v>45</v>
      </c>
      <c r="F58" s="52">
        <v>3.8838962917054021E-2</v>
      </c>
      <c r="G58" s="50">
        <v>26</v>
      </c>
      <c r="H58" s="53">
        <v>1.5542597093549331</v>
      </c>
      <c r="I58" s="50">
        <v>58</v>
      </c>
      <c r="J58" s="52">
        <v>-5.5686553940342866E-2</v>
      </c>
      <c r="K58" s="50">
        <v>28</v>
      </c>
      <c r="L58" s="54">
        <v>1.0187458821041093</v>
      </c>
      <c r="M58" s="50">
        <v>56</v>
      </c>
      <c r="N58" s="55">
        <v>236</v>
      </c>
      <c r="O58" s="56">
        <v>56</v>
      </c>
    </row>
    <row r="59" spans="1:15" x14ac:dyDescent="0.25">
      <c r="A59" s="48" t="s">
        <v>10</v>
      </c>
      <c r="B59" s="49">
        <v>4.4889374947421554E-2</v>
      </c>
      <c r="C59" s="50">
        <v>23</v>
      </c>
      <c r="D59" s="51">
        <v>65339.539764805144</v>
      </c>
      <c r="E59" s="50">
        <v>39</v>
      </c>
      <c r="F59" s="52">
        <v>3.683545534065507E-2</v>
      </c>
      <c r="G59" s="50">
        <v>26</v>
      </c>
      <c r="H59" s="53">
        <v>1.5771883901938009</v>
      </c>
      <c r="I59" s="50">
        <v>60</v>
      </c>
      <c r="J59" s="52">
        <v>-4.5511915599122217E-2</v>
      </c>
      <c r="K59" s="50">
        <v>38</v>
      </c>
      <c r="L59" s="54">
        <v>0.96126245543323108</v>
      </c>
      <c r="M59" s="50">
        <v>45</v>
      </c>
      <c r="N59" s="55">
        <v>231</v>
      </c>
      <c r="O59" s="56">
        <v>57</v>
      </c>
    </row>
    <row r="60" spans="1:15" x14ac:dyDescent="0.25">
      <c r="A60" s="48" t="s">
        <v>64</v>
      </c>
      <c r="B60" s="49">
        <v>4.8873309170670801E-2</v>
      </c>
      <c r="C60" s="50">
        <v>37</v>
      </c>
      <c r="D60" s="51">
        <v>61406.238998539426</v>
      </c>
      <c r="E60" s="50">
        <v>24</v>
      </c>
      <c r="F60" s="52">
        <v>6.0558767282878685E-2</v>
      </c>
      <c r="G60" s="50">
        <v>41</v>
      </c>
      <c r="H60" s="53">
        <v>1.5783906020408724</v>
      </c>
      <c r="I60" s="50">
        <v>60</v>
      </c>
      <c r="J60" s="52">
        <v>-3.0629450325666337E-2</v>
      </c>
      <c r="K60" s="50">
        <v>53</v>
      </c>
      <c r="L60" s="54">
        <v>0.71601569198462756</v>
      </c>
      <c r="M60" s="50">
        <v>9</v>
      </c>
      <c r="N60" s="55">
        <v>224</v>
      </c>
      <c r="O60" s="56">
        <v>58</v>
      </c>
    </row>
    <row r="61" spans="1:15" x14ac:dyDescent="0.25">
      <c r="A61" s="48" t="s">
        <v>43</v>
      </c>
      <c r="B61" s="49">
        <v>5.6247474671894407E-2</v>
      </c>
      <c r="C61" s="50">
        <v>62</v>
      </c>
      <c r="D61" s="51">
        <v>69853.510467391563</v>
      </c>
      <c r="E61" s="50">
        <v>54</v>
      </c>
      <c r="F61" s="52">
        <v>5.2612267063272683E-2</v>
      </c>
      <c r="G61" s="50">
        <v>34</v>
      </c>
      <c r="H61" s="53">
        <v>1.2508488228642451</v>
      </c>
      <c r="I61" s="50">
        <v>29</v>
      </c>
      <c r="J61" s="52">
        <v>-4.4699875281067072E-2</v>
      </c>
      <c r="K61" s="50">
        <v>39</v>
      </c>
      <c r="L61" s="54">
        <v>0.60693404389306238</v>
      </c>
      <c r="M61" s="50">
        <v>3</v>
      </c>
      <c r="N61" s="55">
        <v>221</v>
      </c>
      <c r="O61" s="56">
        <v>59</v>
      </c>
    </row>
    <row r="62" spans="1:15" x14ac:dyDescent="0.25">
      <c r="A62" s="48" t="s">
        <v>54</v>
      </c>
      <c r="B62" s="49">
        <v>4.2145845511208022E-2</v>
      </c>
      <c r="C62" s="50">
        <v>15</v>
      </c>
      <c r="D62" s="51">
        <v>67119.868548646817</v>
      </c>
      <c r="E62" s="50">
        <v>45</v>
      </c>
      <c r="F62" s="52">
        <v>4.7893410154843358E-2</v>
      </c>
      <c r="G62" s="50">
        <v>30</v>
      </c>
      <c r="H62" s="53">
        <v>1.5098890315731515</v>
      </c>
      <c r="I62" s="50">
        <v>55</v>
      </c>
      <c r="J62" s="52">
        <v>-1.0347428515814223E-2</v>
      </c>
      <c r="K62" s="50">
        <v>69</v>
      </c>
      <c r="L62" s="54">
        <v>0.71055100836538376</v>
      </c>
      <c r="M62" s="50">
        <v>7</v>
      </c>
      <c r="N62" s="55">
        <v>221</v>
      </c>
      <c r="O62" s="56">
        <v>59</v>
      </c>
    </row>
    <row r="63" spans="1:15" x14ac:dyDescent="0.25">
      <c r="A63" s="48" t="s">
        <v>50</v>
      </c>
      <c r="B63" s="49">
        <v>5.4892240972433864E-2</v>
      </c>
      <c r="C63" s="50">
        <v>57</v>
      </c>
      <c r="D63" s="51">
        <v>56728.271717191579</v>
      </c>
      <c r="E63" s="50">
        <v>13</v>
      </c>
      <c r="F63" s="52">
        <v>1.7623049219687874E-2</v>
      </c>
      <c r="G63" s="50">
        <v>4</v>
      </c>
      <c r="H63" s="53">
        <v>1.9257430335350432</v>
      </c>
      <c r="I63" s="50">
        <v>80</v>
      </c>
      <c r="J63" s="52">
        <v>-3.355605544916556E-2</v>
      </c>
      <c r="K63" s="50">
        <v>51</v>
      </c>
      <c r="L63" s="54">
        <v>0.78165262822729187</v>
      </c>
      <c r="M63" s="50">
        <v>15</v>
      </c>
      <c r="N63" s="55">
        <v>220</v>
      </c>
      <c r="O63" s="56">
        <v>61</v>
      </c>
    </row>
    <row r="64" spans="1:15" x14ac:dyDescent="0.25">
      <c r="A64" s="48" t="s">
        <v>31</v>
      </c>
      <c r="B64" s="49">
        <v>5.0118442903194296E-2</v>
      </c>
      <c r="C64" s="50">
        <v>45</v>
      </c>
      <c r="D64" s="51">
        <v>52700.396290656601</v>
      </c>
      <c r="E64" s="50">
        <v>3</v>
      </c>
      <c r="F64" s="52">
        <v>5.8389957387999541E-2</v>
      </c>
      <c r="G64" s="50">
        <v>41</v>
      </c>
      <c r="H64" s="53">
        <v>1.4823453562863238</v>
      </c>
      <c r="I64" s="50">
        <v>51</v>
      </c>
      <c r="J64" s="52">
        <v>-1.6596531734505145E-2</v>
      </c>
      <c r="K64" s="50">
        <v>62</v>
      </c>
      <c r="L64" s="54">
        <v>0.7231015071529493</v>
      </c>
      <c r="M64" s="50">
        <v>11</v>
      </c>
      <c r="N64" s="55">
        <v>213</v>
      </c>
      <c r="O64" s="56">
        <v>62</v>
      </c>
    </row>
    <row r="65" spans="1:15" x14ac:dyDescent="0.25">
      <c r="A65" s="48" t="s">
        <v>58</v>
      </c>
      <c r="B65" s="49">
        <v>5.0114716737901029E-2</v>
      </c>
      <c r="C65" s="50">
        <v>45</v>
      </c>
      <c r="D65" s="51">
        <v>60113.944213749783</v>
      </c>
      <c r="E65" s="50">
        <v>21</v>
      </c>
      <c r="F65" s="52">
        <v>3.3328665453017783E-2</v>
      </c>
      <c r="G65" s="50">
        <v>17</v>
      </c>
      <c r="H65" s="53">
        <v>1.0045164636187298</v>
      </c>
      <c r="I65" s="50">
        <v>11</v>
      </c>
      <c r="J65" s="52">
        <v>2.6910584282247525E-2</v>
      </c>
      <c r="K65" s="50">
        <v>83</v>
      </c>
      <c r="L65" s="54">
        <v>0.88008253072827825</v>
      </c>
      <c r="M65" s="50">
        <v>31</v>
      </c>
      <c r="N65" s="55">
        <v>208</v>
      </c>
      <c r="O65" s="56">
        <v>63</v>
      </c>
    </row>
    <row r="66" spans="1:15" x14ac:dyDescent="0.25">
      <c r="A66" s="48" t="s">
        <v>11</v>
      </c>
      <c r="B66" s="49">
        <v>4.7586760391874691E-2</v>
      </c>
      <c r="C66" s="50">
        <v>31</v>
      </c>
      <c r="D66" s="51">
        <v>71937.99469613262</v>
      </c>
      <c r="E66" s="50">
        <v>59</v>
      </c>
      <c r="F66" s="52">
        <v>4.6882111970869368E-2</v>
      </c>
      <c r="G66" s="50">
        <v>30</v>
      </c>
      <c r="H66" s="53">
        <v>0.84799624284003927</v>
      </c>
      <c r="I66" s="50">
        <v>4</v>
      </c>
      <c r="J66" s="52">
        <v>-7.8087821760761414E-2</v>
      </c>
      <c r="K66" s="50">
        <v>18</v>
      </c>
      <c r="L66" s="54">
        <v>1.1633430371367335</v>
      </c>
      <c r="M66" s="50">
        <v>64</v>
      </c>
      <c r="N66" s="55">
        <v>206</v>
      </c>
      <c r="O66" s="56">
        <v>64</v>
      </c>
    </row>
    <row r="67" spans="1:15" x14ac:dyDescent="0.25">
      <c r="A67" s="48" t="s">
        <v>36</v>
      </c>
      <c r="B67" s="49">
        <v>4.8819600351400726E-2</v>
      </c>
      <c r="C67" s="50">
        <v>37</v>
      </c>
      <c r="D67" s="51">
        <v>63898.529603922696</v>
      </c>
      <c r="E67" s="50">
        <v>34</v>
      </c>
      <c r="F67" s="52">
        <v>2.3471882640586798E-2</v>
      </c>
      <c r="G67" s="50">
        <v>7</v>
      </c>
      <c r="H67" s="53">
        <v>1.4793078837462819</v>
      </c>
      <c r="I67" s="50">
        <v>51</v>
      </c>
      <c r="J67" s="52">
        <v>-0.16238572756153963</v>
      </c>
      <c r="K67" s="50">
        <v>9</v>
      </c>
      <c r="L67" s="54">
        <v>1.1779364548936249</v>
      </c>
      <c r="M67" s="50">
        <v>67</v>
      </c>
      <c r="N67" s="55">
        <v>205</v>
      </c>
      <c r="O67" s="56">
        <v>65</v>
      </c>
    </row>
    <row r="68" spans="1:15" x14ac:dyDescent="0.25">
      <c r="A68" s="48" t="s">
        <v>85</v>
      </c>
      <c r="B68" s="49">
        <v>4.2264794943629322E-2</v>
      </c>
      <c r="C68" s="50">
        <v>15</v>
      </c>
      <c r="D68" s="51">
        <v>58780.486880471661</v>
      </c>
      <c r="E68" s="50">
        <v>19</v>
      </c>
      <c r="F68" s="52">
        <v>0</v>
      </c>
      <c r="G68" s="50">
        <v>63</v>
      </c>
      <c r="H68" s="53">
        <v>0</v>
      </c>
      <c r="I68" s="50">
        <v>36</v>
      </c>
      <c r="J68" s="52">
        <v>-1.1665393430099312E-2</v>
      </c>
      <c r="K68" s="50">
        <v>67</v>
      </c>
      <c r="L68" s="54">
        <v>0.54467621348632755</v>
      </c>
      <c r="M68" s="50">
        <v>2</v>
      </c>
      <c r="N68" s="55">
        <v>202</v>
      </c>
      <c r="O68" s="56">
        <v>66</v>
      </c>
    </row>
    <row r="69" spans="1:15" x14ac:dyDescent="0.25">
      <c r="A69" s="48" t="s">
        <v>30</v>
      </c>
      <c r="B69" s="49">
        <v>4.5628277680661314E-2</v>
      </c>
      <c r="C69" s="50">
        <v>25</v>
      </c>
      <c r="D69" s="51">
        <v>64234.438706980494</v>
      </c>
      <c r="E69" s="50">
        <v>37</v>
      </c>
      <c r="F69" s="52">
        <v>6.9835824552805681E-2</v>
      </c>
      <c r="G69" s="50">
        <v>50</v>
      </c>
      <c r="H69" s="53">
        <v>0.91032027070207211</v>
      </c>
      <c r="I69" s="50">
        <v>6</v>
      </c>
      <c r="J69" s="52">
        <v>-4.2848204423090293E-2</v>
      </c>
      <c r="K69" s="50">
        <v>43</v>
      </c>
      <c r="L69" s="54">
        <v>0.93140581415090784</v>
      </c>
      <c r="M69" s="50">
        <v>40</v>
      </c>
      <c r="N69" s="55">
        <v>201</v>
      </c>
      <c r="O69" s="56">
        <v>67</v>
      </c>
    </row>
    <row r="70" spans="1:15" x14ac:dyDescent="0.25">
      <c r="A70" s="48" t="s">
        <v>3</v>
      </c>
      <c r="B70" s="49">
        <v>4.386543046357616E-2</v>
      </c>
      <c r="C70" s="50">
        <v>16</v>
      </c>
      <c r="D70" s="51">
        <v>67971.93569689359</v>
      </c>
      <c r="E70" s="50">
        <v>47</v>
      </c>
      <c r="F70" s="52">
        <v>3.024928092042186E-2</v>
      </c>
      <c r="G70" s="50">
        <v>17</v>
      </c>
      <c r="H70" s="53">
        <v>1.3594881072537313</v>
      </c>
      <c r="I70" s="50">
        <v>40</v>
      </c>
      <c r="J70" s="52">
        <v>-4.9259320202258282E-2</v>
      </c>
      <c r="K70" s="50">
        <v>32</v>
      </c>
      <c r="L70" s="54">
        <v>0.96847748010319301</v>
      </c>
      <c r="M70" s="50">
        <v>48</v>
      </c>
      <c r="N70" s="55">
        <v>200</v>
      </c>
      <c r="O70" s="56">
        <v>68</v>
      </c>
    </row>
    <row r="71" spans="1:15" x14ac:dyDescent="0.25">
      <c r="A71" s="48" t="s">
        <v>32</v>
      </c>
      <c r="B71" s="49">
        <v>4.6353700868563462E-2</v>
      </c>
      <c r="C71" s="50">
        <v>26</v>
      </c>
      <c r="D71" s="51">
        <v>54758.077267822126</v>
      </c>
      <c r="E71" s="50">
        <v>8</v>
      </c>
      <c r="F71" s="52">
        <v>5.0363276089828268E-2</v>
      </c>
      <c r="G71" s="50">
        <v>34</v>
      </c>
      <c r="H71" s="53">
        <v>1.3474798409433284</v>
      </c>
      <c r="I71" s="50">
        <v>36</v>
      </c>
      <c r="J71" s="52">
        <v>-2.4481904510478381E-2</v>
      </c>
      <c r="K71" s="50">
        <v>57</v>
      </c>
      <c r="L71" s="54">
        <v>0.89103666065336729</v>
      </c>
      <c r="M71" s="50">
        <v>35</v>
      </c>
      <c r="N71" s="55">
        <v>196</v>
      </c>
      <c r="O71" s="56">
        <v>69</v>
      </c>
    </row>
    <row r="72" spans="1:15" x14ac:dyDescent="0.25">
      <c r="A72" s="48" t="s">
        <v>63</v>
      </c>
      <c r="B72" s="49">
        <v>4.7141836370132188E-2</v>
      </c>
      <c r="C72" s="50">
        <v>29</v>
      </c>
      <c r="D72" s="51">
        <v>69203.420200833614</v>
      </c>
      <c r="E72" s="50">
        <v>50</v>
      </c>
      <c r="F72" s="52">
        <v>1.3701236917221693E-2</v>
      </c>
      <c r="G72" s="50">
        <v>4</v>
      </c>
      <c r="H72" s="53">
        <v>1.1542926243171792</v>
      </c>
      <c r="I72" s="50">
        <v>20</v>
      </c>
      <c r="J72" s="52">
        <v>-8.0311160730363387E-3</v>
      </c>
      <c r="K72" s="50">
        <v>73</v>
      </c>
      <c r="L72" s="54">
        <v>0.76658465643870077</v>
      </c>
      <c r="M72" s="50">
        <v>14</v>
      </c>
      <c r="N72" s="55">
        <v>190</v>
      </c>
      <c r="O72" s="56">
        <v>70</v>
      </c>
    </row>
    <row r="73" spans="1:15" x14ac:dyDescent="0.25">
      <c r="A73" s="48" t="s">
        <v>14</v>
      </c>
      <c r="B73" s="49">
        <v>5.4113272440659811E-2</v>
      </c>
      <c r="C73" s="50">
        <v>55</v>
      </c>
      <c r="D73" s="51">
        <v>53622.047539201303</v>
      </c>
      <c r="E73" s="50">
        <v>6</v>
      </c>
      <c r="F73" s="52">
        <v>6.1128526645768025E-2</v>
      </c>
      <c r="G73" s="50">
        <v>41</v>
      </c>
      <c r="H73" s="53">
        <v>1.1756952174883573</v>
      </c>
      <c r="I73" s="50">
        <v>23</v>
      </c>
      <c r="J73" s="52">
        <v>-3.888888888888889E-2</v>
      </c>
      <c r="K73" s="50">
        <v>47</v>
      </c>
      <c r="L73" s="54">
        <v>0.78214766295749993</v>
      </c>
      <c r="M73" s="50">
        <v>16</v>
      </c>
      <c r="N73" s="55">
        <v>188</v>
      </c>
      <c r="O73" s="56">
        <v>71</v>
      </c>
    </row>
    <row r="74" spans="1:15" x14ac:dyDescent="0.25">
      <c r="A74" s="48" t="s">
        <v>76</v>
      </c>
      <c r="B74" s="49">
        <v>5.1062419494261671E-2</v>
      </c>
      <c r="C74" s="50">
        <v>47</v>
      </c>
      <c r="D74" s="51">
        <v>58120.921433255258</v>
      </c>
      <c r="E74" s="50">
        <v>15</v>
      </c>
      <c r="F74" s="52">
        <v>5.4759137285289937E-2</v>
      </c>
      <c r="G74" s="50">
        <v>34</v>
      </c>
      <c r="H74" s="53">
        <v>1.0140211299007862</v>
      </c>
      <c r="I74" s="50">
        <v>13</v>
      </c>
      <c r="J74" s="52">
        <v>-4.7534001431639224E-2</v>
      </c>
      <c r="K74" s="50">
        <v>35</v>
      </c>
      <c r="L74" s="54">
        <v>0.90588516223565818</v>
      </c>
      <c r="M74" s="50">
        <v>37</v>
      </c>
      <c r="N74" s="55">
        <v>181</v>
      </c>
      <c r="O74" s="56">
        <v>72</v>
      </c>
    </row>
    <row r="75" spans="1:15" x14ac:dyDescent="0.25">
      <c r="A75" s="48" t="s">
        <v>73</v>
      </c>
      <c r="B75" s="49">
        <v>4.7392272094028728E-2</v>
      </c>
      <c r="C75" s="50">
        <v>29</v>
      </c>
      <c r="D75" s="51">
        <v>63426.79831869169</v>
      </c>
      <c r="E75" s="50">
        <v>28</v>
      </c>
      <c r="F75" s="52">
        <v>2.6831720497675002E-2</v>
      </c>
      <c r="G75" s="50">
        <v>17</v>
      </c>
      <c r="H75" s="53">
        <v>1.0780577301722016</v>
      </c>
      <c r="I75" s="50">
        <v>15</v>
      </c>
      <c r="J75" s="52">
        <v>-2.0281795071200308E-2</v>
      </c>
      <c r="K75" s="50">
        <v>59</v>
      </c>
      <c r="L75" s="54">
        <v>0.86107464913394627</v>
      </c>
      <c r="M75" s="50">
        <v>25</v>
      </c>
      <c r="N75" s="55">
        <v>173</v>
      </c>
      <c r="O75" s="56">
        <v>73</v>
      </c>
    </row>
    <row r="76" spans="1:15" x14ac:dyDescent="0.25">
      <c r="A76" s="48" t="s">
        <v>23</v>
      </c>
      <c r="B76" s="49">
        <v>4.781574026857046E-2</v>
      </c>
      <c r="C76" s="50">
        <v>31</v>
      </c>
      <c r="D76" s="51">
        <v>58680.109331674394</v>
      </c>
      <c r="E76" s="50">
        <v>19</v>
      </c>
      <c r="F76" s="52">
        <v>1.3467704993128722E-2</v>
      </c>
      <c r="G76" s="50">
        <v>4</v>
      </c>
      <c r="H76" s="53">
        <v>1.0819439256046652</v>
      </c>
      <c r="I76" s="50">
        <v>16</v>
      </c>
      <c r="J76" s="52">
        <v>-7.3371403131768879E-3</v>
      </c>
      <c r="K76" s="50">
        <v>75</v>
      </c>
      <c r="L76" s="54">
        <v>0.86633489594920765</v>
      </c>
      <c r="M76" s="50">
        <v>27</v>
      </c>
      <c r="N76" s="55">
        <v>172</v>
      </c>
      <c r="O76" s="56">
        <v>74</v>
      </c>
    </row>
    <row r="77" spans="1:15" x14ac:dyDescent="0.25">
      <c r="A77" s="48" t="s">
        <v>28</v>
      </c>
      <c r="B77" s="49">
        <v>5.3635087719298244E-2</v>
      </c>
      <c r="C77" s="50">
        <v>53</v>
      </c>
      <c r="D77" s="51">
        <v>53164.896719874385</v>
      </c>
      <c r="E77" s="50">
        <v>3</v>
      </c>
      <c r="F77" s="52">
        <v>3.7968380430723266E-2</v>
      </c>
      <c r="G77" s="50">
        <v>26</v>
      </c>
      <c r="H77" s="53">
        <v>0.93506167998613487</v>
      </c>
      <c r="I77" s="50">
        <v>7</v>
      </c>
      <c r="J77" s="52">
        <v>-4.2817730096817393E-2</v>
      </c>
      <c r="K77" s="50">
        <v>44</v>
      </c>
      <c r="L77" s="54">
        <v>0.90780593363005535</v>
      </c>
      <c r="M77" s="50">
        <v>38</v>
      </c>
      <c r="N77" s="55">
        <v>171</v>
      </c>
      <c r="O77" s="56">
        <v>75</v>
      </c>
    </row>
    <row r="78" spans="1:15" x14ac:dyDescent="0.25">
      <c r="A78" s="48" t="s">
        <v>91</v>
      </c>
      <c r="B78" s="49">
        <v>6.2708882160971965E-2</v>
      </c>
      <c r="C78" s="50">
        <v>76</v>
      </c>
      <c r="D78" s="51">
        <v>52586.135621913912</v>
      </c>
      <c r="E78" s="50">
        <v>1</v>
      </c>
      <c r="F78" s="52">
        <v>2.4173318129988599E-2</v>
      </c>
      <c r="G78" s="50">
        <v>7</v>
      </c>
      <c r="H78" s="53">
        <v>1.2417289863221668</v>
      </c>
      <c r="I78" s="50">
        <v>28</v>
      </c>
      <c r="J78" s="52">
        <v>-7.3150663255887552E-2</v>
      </c>
      <c r="K78" s="50">
        <v>19</v>
      </c>
      <c r="L78" s="54">
        <v>0.87149332446967387</v>
      </c>
      <c r="M78" s="50">
        <v>29</v>
      </c>
      <c r="N78" s="55">
        <v>160</v>
      </c>
      <c r="O78" s="56">
        <v>76</v>
      </c>
    </row>
    <row r="79" spans="1:15" x14ac:dyDescent="0.25">
      <c r="A79" s="48" t="s">
        <v>56</v>
      </c>
      <c r="B79" s="49">
        <v>3.7978647884971399E-2</v>
      </c>
      <c r="C79" s="50">
        <v>9</v>
      </c>
      <c r="D79" s="51">
        <v>61015.047122961339</v>
      </c>
      <c r="E79" s="50">
        <v>22</v>
      </c>
      <c r="F79" s="52">
        <v>2.9760817966039802E-2</v>
      </c>
      <c r="G79" s="50">
        <v>17</v>
      </c>
      <c r="H79" s="53">
        <v>1.311984446783574</v>
      </c>
      <c r="I79" s="50">
        <v>31</v>
      </c>
      <c r="J79" s="52">
        <v>-1.8905119841157284E-2</v>
      </c>
      <c r="K79" s="50">
        <v>60</v>
      </c>
      <c r="L79" s="54">
        <v>0.83203240524562794</v>
      </c>
      <c r="M79" s="50">
        <v>21</v>
      </c>
      <c r="N79" s="55">
        <v>160</v>
      </c>
      <c r="O79" s="56">
        <v>76</v>
      </c>
    </row>
    <row r="80" spans="1:15" x14ac:dyDescent="0.25">
      <c r="A80" s="48" t="s">
        <v>40</v>
      </c>
      <c r="B80" s="49">
        <v>2.5683071309980116E-2</v>
      </c>
      <c r="C80" s="50">
        <v>4</v>
      </c>
      <c r="D80" s="51">
        <v>69654.670303272127</v>
      </c>
      <c r="E80" s="50">
        <v>54</v>
      </c>
      <c r="F80" s="52">
        <v>4.1415012942191541E-2</v>
      </c>
      <c r="G80" s="50">
        <v>26</v>
      </c>
      <c r="H80" s="53">
        <v>1.4299229264432549</v>
      </c>
      <c r="I80" s="50">
        <v>44</v>
      </c>
      <c r="J80" s="52">
        <v>-0.50698091060727746</v>
      </c>
      <c r="K80" s="50">
        <v>2</v>
      </c>
      <c r="L80" s="54">
        <v>0.85181853746561098</v>
      </c>
      <c r="M80" s="50">
        <v>24</v>
      </c>
      <c r="N80" s="55">
        <v>154</v>
      </c>
      <c r="O80" s="56">
        <v>78</v>
      </c>
    </row>
    <row r="81" spans="1:15" x14ac:dyDescent="0.25">
      <c r="A81" s="48" t="s">
        <v>18</v>
      </c>
      <c r="B81" s="49">
        <v>2.2629149918118208E-2</v>
      </c>
      <c r="C81" s="50">
        <v>2</v>
      </c>
      <c r="D81" s="51">
        <v>76790.936478207266</v>
      </c>
      <c r="E81" s="50">
        <v>67</v>
      </c>
      <c r="F81" s="52">
        <v>2.9302598163703848E-2</v>
      </c>
      <c r="G81" s="50">
        <v>17</v>
      </c>
      <c r="H81" s="53">
        <v>1.247669741850632</v>
      </c>
      <c r="I81" s="50">
        <v>28</v>
      </c>
      <c r="J81" s="52">
        <v>-0.15619721794885588</v>
      </c>
      <c r="K81" s="50">
        <v>10</v>
      </c>
      <c r="L81" s="54">
        <v>0.8616521078884638</v>
      </c>
      <c r="M81" s="50">
        <v>26</v>
      </c>
      <c r="N81" s="55">
        <v>150</v>
      </c>
      <c r="O81" s="56">
        <v>79</v>
      </c>
    </row>
    <row r="82" spans="1:15" x14ac:dyDescent="0.25">
      <c r="A82" s="48" t="s">
        <v>52</v>
      </c>
      <c r="B82" s="49">
        <v>4.5188613097742254E-2</v>
      </c>
      <c r="C82" s="50">
        <v>23</v>
      </c>
      <c r="D82" s="51">
        <v>58728.725741062546</v>
      </c>
      <c r="E82" s="50">
        <v>19</v>
      </c>
      <c r="F82" s="52">
        <v>4.157520981278244E-2</v>
      </c>
      <c r="G82" s="50">
        <v>26</v>
      </c>
      <c r="H82" s="53">
        <v>0.89315846018670453</v>
      </c>
      <c r="I82" s="50">
        <v>5</v>
      </c>
      <c r="J82" s="52">
        <v>-5.1434941080717646E-2</v>
      </c>
      <c r="K82" s="50">
        <v>31</v>
      </c>
      <c r="L82" s="54">
        <v>0.89191391458127889</v>
      </c>
      <c r="M82" s="50">
        <v>36</v>
      </c>
      <c r="N82" s="55">
        <v>140</v>
      </c>
      <c r="O82" s="56">
        <v>80</v>
      </c>
    </row>
    <row r="83" spans="1:15" x14ac:dyDescent="0.25">
      <c r="A83" s="48" t="s">
        <v>46</v>
      </c>
      <c r="B83" s="49">
        <v>4.1599403948838945E-2</v>
      </c>
      <c r="C83" s="50">
        <v>13</v>
      </c>
      <c r="D83" s="51">
        <v>53664.553761194024</v>
      </c>
      <c r="E83" s="50">
        <v>6</v>
      </c>
      <c r="F83" s="52">
        <v>0</v>
      </c>
      <c r="G83" s="50">
        <v>63</v>
      </c>
      <c r="H83" s="53">
        <v>0</v>
      </c>
      <c r="I83" s="50">
        <v>36</v>
      </c>
      <c r="J83" s="52">
        <v>-8.0069742489270387E-2</v>
      </c>
      <c r="K83" s="50">
        <v>15</v>
      </c>
      <c r="L83" s="54">
        <v>0.70751283011260357</v>
      </c>
      <c r="M83" s="50">
        <v>6</v>
      </c>
      <c r="N83" s="55">
        <v>139</v>
      </c>
      <c r="O83" s="56">
        <v>81</v>
      </c>
    </row>
    <row r="84" spans="1:15" x14ac:dyDescent="0.25">
      <c r="A84" s="48" t="s">
        <v>84</v>
      </c>
      <c r="B84" s="49">
        <v>2.3368146214099217E-2</v>
      </c>
      <c r="C84" s="50">
        <v>3</v>
      </c>
      <c r="D84" s="51">
        <v>53901.766703910616</v>
      </c>
      <c r="E84" s="50">
        <v>6</v>
      </c>
      <c r="F84" s="52">
        <v>7.7294685990338161E-2</v>
      </c>
      <c r="G84" s="50">
        <v>57</v>
      </c>
      <c r="H84" s="53">
        <v>1.6105520996124598</v>
      </c>
      <c r="I84" s="50">
        <v>64</v>
      </c>
      <c r="J84" s="52">
        <v>-0.17665130568356374</v>
      </c>
      <c r="K84" s="50">
        <v>7</v>
      </c>
      <c r="L84" s="54">
        <v>0.48608306365052723</v>
      </c>
      <c r="M84" s="50">
        <v>1</v>
      </c>
      <c r="N84" s="55">
        <v>138</v>
      </c>
      <c r="O84" s="56">
        <v>82</v>
      </c>
    </row>
    <row r="85" spans="1:15" x14ac:dyDescent="0.25">
      <c r="A85" s="48" t="s">
        <v>92</v>
      </c>
      <c r="B85" s="49">
        <v>3.9205417129556157E-2</v>
      </c>
      <c r="C85" s="50">
        <v>10</v>
      </c>
      <c r="D85" s="51">
        <v>64064.056623937409</v>
      </c>
      <c r="E85" s="50">
        <v>34</v>
      </c>
      <c r="F85" s="52">
        <v>2.8872282608695652E-2</v>
      </c>
      <c r="G85" s="50">
        <v>17</v>
      </c>
      <c r="H85" s="53">
        <v>1.1781409807462906</v>
      </c>
      <c r="I85" s="50">
        <v>23</v>
      </c>
      <c r="J85" s="52">
        <v>-6.9900384876613084E-2</v>
      </c>
      <c r="K85" s="50">
        <v>20</v>
      </c>
      <c r="L85" s="54">
        <v>0.88074120374233011</v>
      </c>
      <c r="M85" s="50">
        <v>32</v>
      </c>
      <c r="N85" s="55">
        <v>136</v>
      </c>
      <c r="O85" s="56">
        <v>83</v>
      </c>
    </row>
    <row r="86" spans="1:15" x14ac:dyDescent="0.25">
      <c r="A86" s="48" t="s">
        <v>7</v>
      </c>
      <c r="B86" s="49">
        <v>1.1665531335149864E-2</v>
      </c>
      <c r="C86" s="50">
        <v>1</v>
      </c>
      <c r="D86" s="51">
        <v>55967.518540145982</v>
      </c>
      <c r="E86" s="50">
        <v>10</v>
      </c>
      <c r="F86" s="52">
        <v>0</v>
      </c>
      <c r="G86" s="50">
        <v>63</v>
      </c>
      <c r="H86" s="53">
        <v>0</v>
      </c>
      <c r="I86" s="50">
        <v>36</v>
      </c>
      <c r="J86" s="52">
        <v>-3.1250439058658235</v>
      </c>
      <c r="K86" s="50">
        <v>1</v>
      </c>
      <c r="L86" s="54">
        <v>0.66612131843840916</v>
      </c>
      <c r="M86" s="50">
        <v>5</v>
      </c>
      <c r="N86" s="55">
        <v>116</v>
      </c>
      <c r="O86" s="56">
        <v>84</v>
      </c>
    </row>
    <row r="87" spans="1:15" x14ac:dyDescent="0.25">
      <c r="A87" s="48" t="s">
        <v>48</v>
      </c>
      <c r="B87" s="49">
        <v>4.5591670663221895E-2</v>
      </c>
      <c r="C87" s="50">
        <v>25</v>
      </c>
      <c r="D87" s="51">
        <v>56895.252375296921</v>
      </c>
      <c r="E87" s="50">
        <v>13</v>
      </c>
      <c r="F87" s="52">
        <v>2.4893435635123615E-2</v>
      </c>
      <c r="G87" s="50">
        <v>7</v>
      </c>
      <c r="H87" s="53">
        <v>1.1439075804857488</v>
      </c>
      <c r="I87" s="50">
        <v>19</v>
      </c>
      <c r="J87" s="52">
        <v>-5.5839138850548427E-2</v>
      </c>
      <c r="K87" s="50">
        <v>27</v>
      </c>
      <c r="L87" s="54">
        <v>0.8044050559915914</v>
      </c>
      <c r="M87" s="50">
        <v>17</v>
      </c>
      <c r="N87" s="55">
        <v>108</v>
      </c>
      <c r="O87" s="56">
        <v>85</v>
      </c>
    </row>
    <row r="88" spans="1:15" x14ac:dyDescent="0.25">
      <c r="A88" s="48" t="s">
        <v>2</v>
      </c>
      <c r="B88" s="49">
        <v>3.6840008436643153E-2</v>
      </c>
      <c r="C88" s="50">
        <v>8</v>
      </c>
      <c r="D88" s="51">
        <v>63072.909039440223</v>
      </c>
      <c r="E88" s="50">
        <v>28</v>
      </c>
      <c r="F88" s="52">
        <v>2.8505392912172575E-2</v>
      </c>
      <c r="G88" s="50">
        <v>17</v>
      </c>
      <c r="H88" s="53">
        <v>0.97108608200208979</v>
      </c>
      <c r="I88" s="50">
        <v>9</v>
      </c>
      <c r="J88" s="52">
        <v>-0.15121674850267092</v>
      </c>
      <c r="K88" s="50">
        <v>11</v>
      </c>
      <c r="L88" s="54">
        <v>0.82468086359741655</v>
      </c>
      <c r="M88" s="50">
        <v>19</v>
      </c>
      <c r="N88" s="55">
        <v>92</v>
      </c>
      <c r="O88" s="56">
        <v>86</v>
      </c>
    </row>
  </sheetData>
  <autoFilter ref="A2:Q88">
    <sortState ref="A3:Q88">
      <sortCondition ref="O2:O88"/>
    </sortState>
  </autoFilter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89"/>
  <sheetViews>
    <sheetView workbookViewId="0">
      <pane xSplit="1" topLeftCell="B1" activePane="topRight" state="frozen"/>
      <selection pane="topRight" activeCell="F6" sqref="F6"/>
    </sheetView>
  </sheetViews>
  <sheetFormatPr defaultRowHeight="15" x14ac:dyDescent="0.25"/>
  <cols>
    <col min="1" max="1" width="27.7109375" customWidth="1"/>
    <col min="2" max="2" width="8.5703125" customWidth="1"/>
    <col min="3" max="3" width="8.85546875" customWidth="1"/>
    <col min="4" max="4" width="9.5703125" customWidth="1"/>
    <col min="5" max="5" width="9.42578125" customWidth="1"/>
    <col min="6" max="6" width="8.85546875" customWidth="1"/>
    <col min="7" max="9" width="8.42578125" customWidth="1"/>
    <col min="10" max="10" width="7.42578125" customWidth="1"/>
    <col min="11" max="11" width="8.28515625" customWidth="1"/>
    <col min="12" max="12" width="9.140625" customWidth="1"/>
    <col min="13" max="14" width="6.7109375" customWidth="1"/>
    <col min="15" max="15" width="10.5703125" customWidth="1"/>
    <col min="16" max="16" width="8.42578125" customWidth="1"/>
    <col min="17" max="17" width="14.140625" customWidth="1"/>
    <col min="18" max="18" width="8.85546875" customWidth="1"/>
    <col min="19" max="19" width="14.140625" customWidth="1"/>
    <col min="20" max="20" width="8" customWidth="1"/>
    <col min="21" max="21" width="14.140625" customWidth="1"/>
    <col min="22" max="24" width="8.140625" customWidth="1"/>
    <col min="25" max="25" width="13.28515625" customWidth="1"/>
    <col min="26" max="26" width="9" customWidth="1"/>
    <col min="27" max="27" width="13.42578125" customWidth="1"/>
    <col min="28" max="28" width="8.7109375" customWidth="1"/>
    <col min="29" max="29" width="13.85546875" customWidth="1"/>
    <col min="30" max="30" width="14.140625" customWidth="1"/>
  </cols>
  <sheetData>
    <row r="1" spans="1:31" x14ac:dyDescent="0.25">
      <c r="E1" t="s">
        <v>195</v>
      </c>
      <c r="Q1" s="27" t="s">
        <v>161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9"/>
    </row>
    <row r="2" spans="1:31" ht="78" customHeight="1" x14ac:dyDescent="0.25">
      <c r="A2" s="6" t="s">
        <v>0</v>
      </c>
      <c r="B2" s="3" t="s">
        <v>200</v>
      </c>
      <c r="C2" s="3" t="s">
        <v>199</v>
      </c>
      <c r="D2" s="20" t="s">
        <v>198</v>
      </c>
      <c r="E2" s="26" t="s">
        <v>196</v>
      </c>
      <c r="F2" s="26" t="s">
        <v>197</v>
      </c>
      <c r="G2" s="20">
        <v>2018</v>
      </c>
      <c r="H2" s="3" t="s">
        <v>194</v>
      </c>
      <c r="I2" s="20" t="s">
        <v>193</v>
      </c>
      <c r="J2" s="3" t="s">
        <v>177</v>
      </c>
      <c r="K2" s="3" t="s">
        <v>176</v>
      </c>
      <c r="L2" s="20" t="s">
        <v>175</v>
      </c>
      <c r="M2" s="3" t="s">
        <v>173</v>
      </c>
      <c r="N2" s="3" t="s">
        <v>174</v>
      </c>
      <c r="O2" s="20" t="s">
        <v>172</v>
      </c>
      <c r="P2" s="3" t="s">
        <v>171</v>
      </c>
      <c r="Q2" s="20" t="s">
        <v>169</v>
      </c>
      <c r="R2" s="3" t="s">
        <v>170</v>
      </c>
      <c r="S2" s="20" t="s">
        <v>167</v>
      </c>
      <c r="T2" s="3" t="s">
        <v>168</v>
      </c>
      <c r="U2" s="20" t="s">
        <v>165</v>
      </c>
      <c r="V2" s="3" t="s">
        <v>158</v>
      </c>
      <c r="W2" s="20" t="s">
        <v>162</v>
      </c>
      <c r="X2" s="3" t="s">
        <v>166</v>
      </c>
      <c r="Y2" s="20" t="s">
        <v>155</v>
      </c>
      <c r="Z2" s="3" t="s">
        <v>159</v>
      </c>
      <c r="AA2" s="21" t="s">
        <v>156</v>
      </c>
      <c r="AB2" s="3" t="s">
        <v>160</v>
      </c>
      <c r="AC2" s="21" t="s">
        <v>157</v>
      </c>
      <c r="AD2" t="s">
        <v>164</v>
      </c>
      <c r="AE2" t="s">
        <v>178</v>
      </c>
    </row>
    <row r="3" spans="1:31" x14ac:dyDescent="0.25">
      <c r="A3" s="6" t="s">
        <v>1</v>
      </c>
      <c r="B3" s="17">
        <f>D3-E3</f>
        <v>1</v>
      </c>
      <c r="C3" s="17">
        <f>D3-I3</f>
        <v>-17</v>
      </c>
      <c r="D3" s="6">
        <f>VLOOKUP(A3,'Рейтинг места 9 мес 2019 '!A:O,15,0)</f>
        <v>4</v>
      </c>
      <c r="E3" s="6">
        <v>3</v>
      </c>
      <c r="F3" s="6">
        <v>2</v>
      </c>
      <c r="G3" s="17">
        <v>19</v>
      </c>
      <c r="H3" s="17">
        <f>I3-S3</f>
        <v>17</v>
      </c>
      <c r="I3" s="6">
        <v>21</v>
      </c>
      <c r="J3" s="17">
        <f t="shared" ref="J3:J34" si="0">L3-O3</f>
        <v>1</v>
      </c>
      <c r="K3" s="17">
        <f t="shared" ref="K3:K34" si="1">L3-U3</f>
        <v>34</v>
      </c>
      <c r="L3" s="6">
        <v>36</v>
      </c>
      <c r="M3" s="17">
        <f t="shared" ref="M3:M34" si="2">W3-O3</f>
        <v>-30</v>
      </c>
      <c r="N3" s="17">
        <f t="shared" ref="N3:N34" si="3">Q3-O3</f>
        <v>-30</v>
      </c>
      <c r="O3" s="2">
        <v>35</v>
      </c>
      <c r="P3" s="17">
        <f t="shared" ref="P3:P34" si="4">Q3-Y3</f>
        <v>4</v>
      </c>
      <c r="Q3" s="17">
        <v>5</v>
      </c>
      <c r="R3" s="17">
        <f t="shared" ref="R3:R34" si="5">Q3-S3</f>
        <v>1</v>
      </c>
      <c r="S3" s="17">
        <v>4</v>
      </c>
      <c r="T3" s="17">
        <f t="shared" ref="T3:T34" si="6">S3-U3</f>
        <v>2</v>
      </c>
      <c r="U3" s="17">
        <v>2</v>
      </c>
      <c r="V3" s="17">
        <f t="shared" ref="V3:V34" si="7">U3-W3</f>
        <v>-3</v>
      </c>
      <c r="W3" s="17">
        <v>5</v>
      </c>
      <c r="X3" s="17">
        <f t="shared" ref="X3:X34" si="8">W3-Y3</f>
        <v>4</v>
      </c>
      <c r="Y3" s="18">
        <v>1</v>
      </c>
      <c r="Z3" s="18">
        <f t="shared" ref="Z3:Z34" si="9">Y3-AA3</f>
        <v>0</v>
      </c>
      <c r="AA3" s="17">
        <v>1</v>
      </c>
      <c r="AB3" s="17">
        <f t="shared" ref="AB3:AB34" si="10">AA3-AC3</f>
        <v>0</v>
      </c>
      <c r="AC3" s="17">
        <v>1</v>
      </c>
      <c r="AD3" t="e">
        <f>VLOOKUP(A3,#REF!,63,0)</f>
        <v>#REF!</v>
      </c>
    </row>
    <row r="4" spans="1:31" x14ac:dyDescent="0.25">
      <c r="A4" s="6" t="s">
        <v>2</v>
      </c>
      <c r="B4" s="17">
        <f t="shared" ref="B4:B67" si="11">D4-E4</f>
        <v>1</v>
      </c>
      <c r="C4" s="17">
        <f t="shared" ref="C4:C67" si="12">D4-I4</f>
        <v>16</v>
      </c>
      <c r="D4" s="6">
        <f>VLOOKUP(A4,'Рейтинг места 9 мес 2019 '!A:O,15,0)</f>
        <v>86</v>
      </c>
      <c r="E4" s="6">
        <v>85</v>
      </c>
      <c r="F4" s="6">
        <v>83</v>
      </c>
      <c r="G4" s="17">
        <v>69</v>
      </c>
      <c r="H4" s="17">
        <f t="shared" ref="H4:H67" si="13">I4-S4</f>
        <v>-12</v>
      </c>
      <c r="I4" s="6">
        <v>70</v>
      </c>
      <c r="J4" s="17">
        <f t="shared" si="0"/>
        <v>9</v>
      </c>
      <c r="K4" s="17">
        <f t="shared" si="1"/>
        <v>-8</v>
      </c>
      <c r="L4" s="6">
        <v>61</v>
      </c>
      <c r="M4" s="17">
        <f t="shared" si="2"/>
        <v>-8</v>
      </c>
      <c r="N4" s="17">
        <f t="shared" si="3"/>
        <v>34</v>
      </c>
      <c r="O4" s="2">
        <v>52</v>
      </c>
      <c r="P4" s="17">
        <f t="shared" si="4"/>
        <v>5</v>
      </c>
      <c r="Q4" s="17">
        <v>86</v>
      </c>
      <c r="R4" s="17">
        <f t="shared" si="5"/>
        <v>4</v>
      </c>
      <c r="S4" s="17">
        <v>82</v>
      </c>
      <c r="T4" s="17">
        <f t="shared" si="6"/>
        <v>13</v>
      </c>
      <c r="U4" s="17">
        <v>69</v>
      </c>
      <c r="V4" s="17">
        <f t="shared" si="7"/>
        <v>25</v>
      </c>
      <c r="W4" s="17">
        <v>44</v>
      </c>
      <c r="X4" s="17">
        <f t="shared" si="8"/>
        <v>-37</v>
      </c>
      <c r="Y4" s="18">
        <v>81</v>
      </c>
      <c r="Z4" s="18">
        <f t="shared" si="9"/>
        <v>4</v>
      </c>
      <c r="AA4" s="17">
        <v>77</v>
      </c>
      <c r="AB4" s="17">
        <f t="shared" si="10"/>
        <v>13</v>
      </c>
      <c r="AC4" s="17">
        <v>64</v>
      </c>
      <c r="AD4" t="e">
        <f>VLOOKUP(A4,#REF!,63,0)</f>
        <v>#REF!</v>
      </c>
    </row>
    <row r="5" spans="1:31" x14ac:dyDescent="0.25">
      <c r="A5" s="6" t="s">
        <v>3</v>
      </c>
      <c r="B5" s="17">
        <f t="shared" si="11"/>
        <v>0</v>
      </c>
      <c r="C5" s="17">
        <f t="shared" si="12"/>
        <v>17</v>
      </c>
      <c r="D5" s="6">
        <f>VLOOKUP(A5,'Рейтинг места 9 мес 2019 '!A:O,15,0)</f>
        <v>68</v>
      </c>
      <c r="E5" s="6">
        <v>68</v>
      </c>
      <c r="F5" s="6">
        <v>61</v>
      </c>
      <c r="G5" s="17">
        <v>48</v>
      </c>
      <c r="H5" s="17">
        <f t="shared" si="13"/>
        <v>1</v>
      </c>
      <c r="I5" s="6">
        <v>51</v>
      </c>
      <c r="J5" s="17">
        <f t="shared" si="0"/>
        <v>14</v>
      </c>
      <c r="K5" s="17">
        <f t="shared" si="1"/>
        <v>11</v>
      </c>
      <c r="L5" s="6">
        <v>54</v>
      </c>
      <c r="M5" s="17">
        <f t="shared" si="2"/>
        <v>-7</v>
      </c>
      <c r="N5" s="17">
        <f t="shared" si="3"/>
        <v>9</v>
      </c>
      <c r="O5" s="2">
        <v>40</v>
      </c>
      <c r="P5" s="17">
        <f t="shared" si="4"/>
        <v>3</v>
      </c>
      <c r="Q5" s="17">
        <v>49</v>
      </c>
      <c r="R5" s="17">
        <f t="shared" si="5"/>
        <v>-1</v>
      </c>
      <c r="S5" s="17">
        <v>50</v>
      </c>
      <c r="T5" s="17">
        <f t="shared" si="6"/>
        <v>7</v>
      </c>
      <c r="U5" s="17">
        <v>43</v>
      </c>
      <c r="V5" s="17">
        <f t="shared" si="7"/>
        <v>10</v>
      </c>
      <c r="W5" s="17">
        <v>33</v>
      </c>
      <c r="X5" s="17">
        <f t="shared" si="8"/>
        <v>-13</v>
      </c>
      <c r="Y5" s="18">
        <v>46</v>
      </c>
      <c r="Z5" s="18">
        <f t="shared" si="9"/>
        <v>3</v>
      </c>
      <c r="AA5" s="17">
        <v>43</v>
      </c>
      <c r="AB5" s="17">
        <f t="shared" si="10"/>
        <v>1</v>
      </c>
      <c r="AC5" s="17">
        <v>42</v>
      </c>
      <c r="AD5" t="e">
        <f>VLOOKUP(A5,#REF!,63,0)</f>
        <v>#REF!</v>
      </c>
    </row>
    <row r="6" spans="1:31" x14ac:dyDescent="0.25">
      <c r="A6" s="6" t="s">
        <v>4</v>
      </c>
      <c r="B6" s="17">
        <f t="shared" si="11"/>
        <v>0</v>
      </c>
      <c r="C6" s="17">
        <f t="shared" si="12"/>
        <v>20</v>
      </c>
      <c r="D6" s="6">
        <f>VLOOKUP(A6,'Рейтинг места 9 мес 2019 '!A:O,15,0)</f>
        <v>45</v>
      </c>
      <c r="E6" s="6">
        <v>45</v>
      </c>
      <c r="F6" s="6">
        <v>47</v>
      </c>
      <c r="G6" s="17">
        <v>23</v>
      </c>
      <c r="H6" s="17">
        <f t="shared" si="13"/>
        <v>15</v>
      </c>
      <c r="I6" s="6">
        <v>25</v>
      </c>
      <c r="J6" s="17">
        <f t="shared" si="0"/>
        <v>-3</v>
      </c>
      <c r="K6" s="17">
        <f t="shared" si="1"/>
        <v>5</v>
      </c>
      <c r="L6" s="6">
        <v>21</v>
      </c>
      <c r="M6" s="17">
        <f t="shared" si="2"/>
        <v>-9</v>
      </c>
      <c r="N6" s="17">
        <f t="shared" si="3"/>
        <v>-18</v>
      </c>
      <c r="O6" s="2">
        <v>24</v>
      </c>
      <c r="P6" s="17">
        <f t="shared" si="4"/>
        <v>-6</v>
      </c>
      <c r="Q6" s="17">
        <v>6</v>
      </c>
      <c r="R6" s="17">
        <f t="shared" si="5"/>
        <v>-4</v>
      </c>
      <c r="S6" s="17">
        <v>10</v>
      </c>
      <c r="T6" s="17">
        <f t="shared" si="6"/>
        <v>-6</v>
      </c>
      <c r="U6" s="17">
        <v>16</v>
      </c>
      <c r="V6" s="17">
        <f t="shared" si="7"/>
        <v>1</v>
      </c>
      <c r="W6" s="17">
        <v>15</v>
      </c>
      <c r="X6" s="17">
        <f t="shared" si="8"/>
        <v>3</v>
      </c>
      <c r="Y6" s="18">
        <v>12</v>
      </c>
      <c r="Z6" s="18">
        <f t="shared" si="9"/>
        <v>-1</v>
      </c>
      <c r="AA6" s="17">
        <v>13</v>
      </c>
      <c r="AB6" s="17">
        <f t="shared" si="10"/>
        <v>-7</v>
      </c>
      <c r="AC6" s="17">
        <v>20</v>
      </c>
      <c r="AD6" t="e">
        <f>VLOOKUP(A6,#REF!,63,0)</f>
        <v>#REF!</v>
      </c>
    </row>
    <row r="7" spans="1:31" x14ac:dyDescent="0.25">
      <c r="A7" s="6" t="s">
        <v>5</v>
      </c>
      <c r="B7" s="17">
        <f t="shared" si="11"/>
        <v>-9</v>
      </c>
      <c r="C7" s="17">
        <f t="shared" si="12"/>
        <v>-32</v>
      </c>
      <c r="D7" s="6">
        <f>VLOOKUP(A7,'Рейтинг места 9 мес 2019 '!A:O,15,0)</f>
        <v>13</v>
      </c>
      <c r="E7" s="6">
        <v>22</v>
      </c>
      <c r="F7" s="6">
        <v>50</v>
      </c>
      <c r="G7" s="17">
        <v>46</v>
      </c>
      <c r="H7" s="17">
        <f t="shared" si="13"/>
        <v>28</v>
      </c>
      <c r="I7" s="6">
        <v>45</v>
      </c>
      <c r="J7" s="17">
        <f t="shared" si="0"/>
        <v>-2</v>
      </c>
      <c r="K7" s="17">
        <f t="shared" si="1"/>
        <v>31</v>
      </c>
      <c r="L7" s="6">
        <v>40</v>
      </c>
      <c r="M7" s="17">
        <f t="shared" si="2"/>
        <v>-38</v>
      </c>
      <c r="N7" s="17">
        <f t="shared" si="3"/>
        <v>-12</v>
      </c>
      <c r="O7" s="2">
        <v>42</v>
      </c>
      <c r="P7" s="17">
        <f t="shared" si="4"/>
        <v>25</v>
      </c>
      <c r="Q7" s="17">
        <v>30</v>
      </c>
      <c r="R7" s="17">
        <f t="shared" si="5"/>
        <v>13</v>
      </c>
      <c r="S7" s="17">
        <v>17</v>
      </c>
      <c r="T7" s="17">
        <f t="shared" si="6"/>
        <v>8</v>
      </c>
      <c r="U7" s="17">
        <v>9</v>
      </c>
      <c r="V7" s="17">
        <f t="shared" si="7"/>
        <v>5</v>
      </c>
      <c r="W7" s="17">
        <v>4</v>
      </c>
      <c r="X7" s="17">
        <f t="shared" si="8"/>
        <v>-1</v>
      </c>
      <c r="Y7" s="18">
        <v>5</v>
      </c>
      <c r="Z7" s="18">
        <f t="shared" si="9"/>
        <v>1</v>
      </c>
      <c r="AA7" s="17">
        <v>4</v>
      </c>
      <c r="AB7" s="17">
        <f t="shared" si="10"/>
        <v>-3</v>
      </c>
      <c r="AC7" s="17">
        <v>7</v>
      </c>
      <c r="AD7" t="e">
        <f>VLOOKUP(A7,#REF!,63,0)</f>
        <v>#REF!</v>
      </c>
    </row>
    <row r="8" spans="1:31" x14ac:dyDescent="0.25">
      <c r="A8" s="6" t="s">
        <v>6</v>
      </c>
      <c r="B8" s="17">
        <f t="shared" si="11"/>
        <v>4</v>
      </c>
      <c r="C8" s="17">
        <f t="shared" si="12"/>
        <v>11</v>
      </c>
      <c r="D8" s="6">
        <f>VLOOKUP(A8,'Рейтинг места 9 мес 2019 '!A:O,15,0)</f>
        <v>27</v>
      </c>
      <c r="E8" s="6">
        <v>23</v>
      </c>
      <c r="F8" s="6">
        <v>8</v>
      </c>
      <c r="G8" s="17">
        <v>17</v>
      </c>
      <c r="H8" s="17">
        <f t="shared" si="13"/>
        <v>0</v>
      </c>
      <c r="I8" s="6">
        <v>16</v>
      </c>
      <c r="J8" s="17">
        <f t="shared" si="0"/>
        <v>-4</v>
      </c>
      <c r="K8" s="17">
        <f t="shared" si="1"/>
        <v>2</v>
      </c>
      <c r="L8" s="6">
        <v>13</v>
      </c>
      <c r="M8" s="17">
        <f t="shared" si="2"/>
        <v>-8</v>
      </c>
      <c r="N8" s="17">
        <f t="shared" si="3"/>
        <v>-1</v>
      </c>
      <c r="O8" s="2">
        <v>17</v>
      </c>
      <c r="P8" s="17">
        <f t="shared" si="4"/>
        <v>-10</v>
      </c>
      <c r="Q8" s="17">
        <v>16</v>
      </c>
      <c r="R8" s="17">
        <f t="shared" si="5"/>
        <v>0</v>
      </c>
      <c r="S8" s="17">
        <v>16</v>
      </c>
      <c r="T8" s="17">
        <f t="shared" si="6"/>
        <v>5</v>
      </c>
      <c r="U8" s="17">
        <v>11</v>
      </c>
      <c r="V8" s="17">
        <f t="shared" si="7"/>
        <v>2</v>
      </c>
      <c r="W8" s="17">
        <v>9</v>
      </c>
      <c r="X8" s="17">
        <f t="shared" si="8"/>
        <v>-17</v>
      </c>
      <c r="Y8" s="18">
        <v>26</v>
      </c>
      <c r="Z8" s="18">
        <f t="shared" si="9"/>
        <v>-4</v>
      </c>
      <c r="AA8" s="17">
        <v>30</v>
      </c>
      <c r="AB8" s="17">
        <f t="shared" si="10"/>
        <v>6</v>
      </c>
      <c r="AC8" s="17">
        <v>24</v>
      </c>
      <c r="AD8" t="e">
        <f>VLOOKUP(A8,#REF!,63,0)</f>
        <v>#REF!</v>
      </c>
      <c r="AE8" t="s">
        <v>163</v>
      </c>
    </row>
    <row r="9" spans="1:31" x14ac:dyDescent="0.25">
      <c r="A9" s="6" t="s">
        <v>7</v>
      </c>
      <c r="B9" s="17">
        <f t="shared" si="11"/>
        <v>-2</v>
      </c>
      <c r="C9" s="17">
        <f t="shared" si="12"/>
        <v>16</v>
      </c>
      <c r="D9" s="6">
        <f>VLOOKUP(A9,'Рейтинг места 9 мес 2019 '!A:O,15,0)</f>
        <v>84</v>
      </c>
      <c r="E9" s="6">
        <v>86</v>
      </c>
      <c r="F9" s="6">
        <v>85</v>
      </c>
      <c r="G9" s="17">
        <v>75</v>
      </c>
      <c r="H9" s="17">
        <f t="shared" si="13"/>
        <v>1</v>
      </c>
      <c r="I9" s="6">
        <v>68</v>
      </c>
      <c r="J9" s="17">
        <f t="shared" si="0"/>
        <v>0</v>
      </c>
      <c r="K9" s="17">
        <f t="shared" si="1"/>
        <v>24</v>
      </c>
      <c r="L9" s="6">
        <v>85</v>
      </c>
      <c r="M9" s="17">
        <f t="shared" si="2"/>
        <v>-53</v>
      </c>
      <c r="N9" s="17">
        <f t="shared" si="3"/>
        <v>-16</v>
      </c>
      <c r="O9" s="2">
        <v>85</v>
      </c>
      <c r="P9" s="17">
        <f t="shared" si="4"/>
        <v>-3</v>
      </c>
      <c r="Q9" s="17">
        <v>69</v>
      </c>
      <c r="R9" s="17">
        <f t="shared" si="5"/>
        <v>2</v>
      </c>
      <c r="S9" s="17">
        <v>67</v>
      </c>
      <c r="T9" s="17">
        <f t="shared" si="6"/>
        <v>6</v>
      </c>
      <c r="U9" s="17">
        <v>61</v>
      </c>
      <c r="V9" s="17">
        <f t="shared" si="7"/>
        <v>29</v>
      </c>
      <c r="W9" s="17">
        <v>32</v>
      </c>
      <c r="X9" s="17">
        <f t="shared" si="8"/>
        <v>-40</v>
      </c>
      <c r="Y9" s="18">
        <v>72</v>
      </c>
      <c r="Z9" s="18">
        <f t="shared" si="9"/>
        <v>-14</v>
      </c>
      <c r="AA9" s="17">
        <v>86</v>
      </c>
      <c r="AB9" s="17">
        <f t="shared" si="10"/>
        <v>4</v>
      </c>
      <c r="AC9" s="17">
        <v>82</v>
      </c>
      <c r="AD9" t="e">
        <f>VLOOKUP(A9,#REF!,63,0)</f>
        <v>#REF!</v>
      </c>
    </row>
    <row r="10" spans="1:31" x14ac:dyDescent="0.25">
      <c r="A10" s="6" t="s">
        <v>8</v>
      </c>
      <c r="B10" s="17">
        <f t="shared" si="11"/>
        <v>-3</v>
      </c>
      <c r="C10" s="17">
        <f t="shared" si="12"/>
        <v>-23</v>
      </c>
      <c r="D10" s="6">
        <f>VLOOKUP(A10,'Рейтинг места 9 мес 2019 '!A:O,15,0)</f>
        <v>18</v>
      </c>
      <c r="E10" s="6">
        <v>21</v>
      </c>
      <c r="F10" s="6">
        <v>22</v>
      </c>
      <c r="G10" s="17">
        <v>47</v>
      </c>
      <c r="H10" s="17">
        <f t="shared" si="13"/>
        <v>16</v>
      </c>
      <c r="I10" s="6">
        <v>41</v>
      </c>
      <c r="J10" s="17">
        <f t="shared" si="0"/>
        <v>-5</v>
      </c>
      <c r="K10" s="17">
        <f t="shared" si="1"/>
        <v>17</v>
      </c>
      <c r="L10" s="6">
        <v>40</v>
      </c>
      <c r="M10" s="17">
        <f t="shared" si="2"/>
        <v>-34</v>
      </c>
      <c r="N10" s="17">
        <f t="shared" si="3"/>
        <v>-21</v>
      </c>
      <c r="O10" s="2">
        <v>45</v>
      </c>
      <c r="P10" s="17">
        <f t="shared" si="4"/>
        <v>14</v>
      </c>
      <c r="Q10" s="17">
        <v>24</v>
      </c>
      <c r="R10" s="17">
        <f t="shared" si="5"/>
        <v>-1</v>
      </c>
      <c r="S10" s="17">
        <v>25</v>
      </c>
      <c r="T10" s="17">
        <f t="shared" si="6"/>
        <v>2</v>
      </c>
      <c r="U10" s="17">
        <v>23</v>
      </c>
      <c r="V10" s="17">
        <f t="shared" si="7"/>
        <v>12</v>
      </c>
      <c r="W10" s="17">
        <v>11</v>
      </c>
      <c r="X10" s="17">
        <f t="shared" si="8"/>
        <v>1</v>
      </c>
      <c r="Y10" s="18">
        <v>10</v>
      </c>
      <c r="Z10" s="18">
        <f t="shared" si="9"/>
        <v>2</v>
      </c>
      <c r="AA10" s="17">
        <v>8</v>
      </c>
      <c r="AB10" s="17">
        <f t="shared" si="10"/>
        <v>3</v>
      </c>
      <c r="AC10" s="17">
        <v>5</v>
      </c>
      <c r="AD10" t="e">
        <f>VLOOKUP(A10,#REF!,63,0)</f>
        <v>#REF!</v>
      </c>
      <c r="AE10" t="s">
        <v>163</v>
      </c>
    </row>
    <row r="11" spans="1:31" x14ac:dyDescent="0.25">
      <c r="A11" s="6" t="s">
        <v>9</v>
      </c>
      <c r="B11" s="17">
        <f t="shared" si="11"/>
        <v>2</v>
      </c>
      <c r="C11" s="17">
        <f t="shared" si="12"/>
        <v>23</v>
      </c>
      <c r="D11" s="6">
        <f>VLOOKUP(A11,'Рейтинг места 9 мес 2019 '!A:O,15,0)</f>
        <v>34</v>
      </c>
      <c r="E11" s="6">
        <v>32</v>
      </c>
      <c r="F11" s="6">
        <v>12</v>
      </c>
      <c r="G11" s="17">
        <v>9</v>
      </c>
      <c r="H11" s="17">
        <f t="shared" si="13"/>
        <v>-42</v>
      </c>
      <c r="I11" s="6">
        <v>11</v>
      </c>
      <c r="J11" s="17">
        <f t="shared" si="0"/>
        <v>2</v>
      </c>
      <c r="K11" s="17">
        <f t="shared" si="1"/>
        <v>-36</v>
      </c>
      <c r="L11" s="6">
        <v>13</v>
      </c>
      <c r="M11" s="17">
        <f t="shared" si="2"/>
        <v>55</v>
      </c>
      <c r="N11" s="17">
        <f t="shared" si="3"/>
        <v>31</v>
      </c>
      <c r="O11" s="2">
        <v>11</v>
      </c>
      <c r="P11" s="17">
        <f t="shared" si="4"/>
        <v>-14</v>
      </c>
      <c r="Q11" s="17">
        <v>42</v>
      </c>
      <c r="R11" s="17">
        <f t="shared" si="5"/>
        <v>-11</v>
      </c>
      <c r="S11" s="17">
        <v>53</v>
      </c>
      <c r="T11" s="17">
        <f t="shared" si="6"/>
        <v>4</v>
      </c>
      <c r="U11" s="17">
        <v>49</v>
      </c>
      <c r="V11" s="17">
        <f t="shared" si="7"/>
        <v>-17</v>
      </c>
      <c r="W11" s="17">
        <v>66</v>
      </c>
      <c r="X11" s="17">
        <f t="shared" si="8"/>
        <v>10</v>
      </c>
      <c r="Y11" s="18">
        <v>56</v>
      </c>
      <c r="Z11" s="18">
        <f t="shared" si="9"/>
        <v>1</v>
      </c>
      <c r="AA11" s="17">
        <v>55</v>
      </c>
      <c r="AB11" s="17">
        <f t="shared" si="10"/>
        <v>2</v>
      </c>
      <c r="AC11" s="17">
        <v>53</v>
      </c>
      <c r="AD11" t="e">
        <f>VLOOKUP(A11,#REF!,63,0)</f>
        <v>#REF!</v>
      </c>
    </row>
    <row r="12" spans="1:31" x14ac:dyDescent="0.25">
      <c r="A12" s="6" t="s">
        <v>10</v>
      </c>
      <c r="B12" s="17">
        <f t="shared" si="11"/>
        <v>2</v>
      </c>
      <c r="C12" s="17">
        <f t="shared" si="12"/>
        <v>-21</v>
      </c>
      <c r="D12" s="6">
        <f>VLOOKUP(A12,'Рейтинг места 9 мес 2019 '!A:O,15,0)</f>
        <v>57</v>
      </c>
      <c r="E12" s="6">
        <v>55</v>
      </c>
      <c r="F12" s="6">
        <v>60</v>
      </c>
      <c r="G12" s="17">
        <v>71</v>
      </c>
      <c r="H12" s="17">
        <f t="shared" si="13"/>
        <v>17</v>
      </c>
      <c r="I12" s="6">
        <v>78</v>
      </c>
      <c r="J12" s="17">
        <f t="shared" si="0"/>
        <v>4</v>
      </c>
      <c r="K12" s="17">
        <f t="shared" si="1"/>
        <v>20</v>
      </c>
      <c r="L12" s="6">
        <v>80</v>
      </c>
      <c r="M12" s="17">
        <f t="shared" si="2"/>
        <v>-21</v>
      </c>
      <c r="N12" s="17">
        <f t="shared" si="3"/>
        <v>-11</v>
      </c>
      <c r="O12" s="2">
        <v>76</v>
      </c>
      <c r="P12" s="17">
        <f t="shared" si="4"/>
        <v>4</v>
      </c>
      <c r="Q12" s="17">
        <v>65</v>
      </c>
      <c r="R12" s="17">
        <f t="shared" si="5"/>
        <v>4</v>
      </c>
      <c r="S12" s="17">
        <v>61</v>
      </c>
      <c r="T12" s="17">
        <f t="shared" si="6"/>
        <v>1</v>
      </c>
      <c r="U12" s="17">
        <v>60</v>
      </c>
      <c r="V12" s="17">
        <f t="shared" si="7"/>
        <v>5</v>
      </c>
      <c r="W12" s="17">
        <v>55</v>
      </c>
      <c r="X12" s="17">
        <f t="shared" si="8"/>
        <v>-6</v>
      </c>
      <c r="Y12" s="18">
        <v>61</v>
      </c>
      <c r="Z12" s="18">
        <f t="shared" si="9"/>
        <v>2</v>
      </c>
      <c r="AA12" s="17">
        <v>59</v>
      </c>
      <c r="AB12" s="17">
        <f t="shared" si="10"/>
        <v>-6</v>
      </c>
      <c r="AC12" s="17">
        <v>65</v>
      </c>
      <c r="AD12" t="e">
        <f>VLOOKUP(A12,#REF!,63,0)</f>
        <v>#REF!</v>
      </c>
    </row>
    <row r="13" spans="1:31" x14ac:dyDescent="0.25">
      <c r="A13" s="6" t="s">
        <v>11</v>
      </c>
      <c r="B13" s="17">
        <f t="shared" si="11"/>
        <v>3</v>
      </c>
      <c r="C13" s="17">
        <f t="shared" si="12"/>
        <v>34</v>
      </c>
      <c r="D13" s="6">
        <f>VLOOKUP(A13,'Рейтинг места 9 мес 2019 '!A:O,15,0)</f>
        <v>64</v>
      </c>
      <c r="E13" s="6">
        <v>61</v>
      </c>
      <c r="F13" s="6">
        <v>46</v>
      </c>
      <c r="G13" s="17">
        <v>33</v>
      </c>
      <c r="H13" s="17">
        <f t="shared" si="13"/>
        <v>3</v>
      </c>
      <c r="I13" s="6">
        <v>30</v>
      </c>
      <c r="J13" s="17">
        <f t="shared" si="0"/>
        <v>-9</v>
      </c>
      <c r="K13" s="17">
        <f t="shared" si="1"/>
        <v>-2</v>
      </c>
      <c r="L13" s="6">
        <v>24</v>
      </c>
      <c r="M13" s="17">
        <f t="shared" si="2"/>
        <v>-11</v>
      </c>
      <c r="N13" s="17">
        <f t="shared" si="3"/>
        <v>-9</v>
      </c>
      <c r="O13" s="2">
        <v>33</v>
      </c>
      <c r="P13" s="17">
        <f t="shared" si="4"/>
        <v>2</v>
      </c>
      <c r="Q13" s="17">
        <v>24</v>
      </c>
      <c r="R13" s="17">
        <f t="shared" si="5"/>
        <v>-3</v>
      </c>
      <c r="S13" s="17">
        <v>27</v>
      </c>
      <c r="T13" s="17">
        <f t="shared" si="6"/>
        <v>1</v>
      </c>
      <c r="U13" s="17">
        <v>26</v>
      </c>
      <c r="V13" s="17">
        <f t="shared" si="7"/>
        <v>4</v>
      </c>
      <c r="W13" s="17">
        <v>22</v>
      </c>
      <c r="X13" s="17">
        <f t="shared" si="8"/>
        <v>0</v>
      </c>
      <c r="Y13" s="18">
        <v>22</v>
      </c>
      <c r="Z13" s="18">
        <f t="shared" si="9"/>
        <v>-1</v>
      </c>
      <c r="AA13" s="17">
        <v>23</v>
      </c>
      <c r="AB13" s="17">
        <f t="shared" si="10"/>
        <v>9</v>
      </c>
      <c r="AC13" s="17">
        <v>14</v>
      </c>
      <c r="AD13" t="e">
        <f>VLOOKUP(A13,#REF!,63,0)</f>
        <v>#REF!</v>
      </c>
    </row>
    <row r="14" spans="1:31" x14ac:dyDescent="0.25">
      <c r="A14" s="6" t="s">
        <v>12</v>
      </c>
      <c r="B14" s="17">
        <f t="shared" si="11"/>
        <v>4</v>
      </c>
      <c r="C14" s="17">
        <f t="shared" si="12"/>
        <v>1</v>
      </c>
      <c r="D14" s="6">
        <f>VLOOKUP(A14,'Рейтинг места 9 мес 2019 '!A:O,15,0)</f>
        <v>11</v>
      </c>
      <c r="E14" s="6">
        <v>7</v>
      </c>
      <c r="F14" s="6">
        <v>4</v>
      </c>
      <c r="G14" s="17">
        <v>11</v>
      </c>
      <c r="H14" s="17">
        <f t="shared" si="13"/>
        <v>-22</v>
      </c>
      <c r="I14" s="6">
        <v>10</v>
      </c>
      <c r="J14" s="17">
        <f t="shared" si="0"/>
        <v>2</v>
      </c>
      <c r="K14" s="17">
        <f t="shared" si="1"/>
        <v>-23</v>
      </c>
      <c r="L14" s="6">
        <v>11</v>
      </c>
      <c r="M14" s="17">
        <f t="shared" si="2"/>
        <v>19</v>
      </c>
      <c r="N14" s="17">
        <f t="shared" si="3"/>
        <v>23</v>
      </c>
      <c r="O14" s="2">
        <v>9</v>
      </c>
      <c r="P14" s="17">
        <f t="shared" si="4"/>
        <v>-15</v>
      </c>
      <c r="Q14" s="17">
        <v>32</v>
      </c>
      <c r="R14" s="17">
        <f t="shared" si="5"/>
        <v>0</v>
      </c>
      <c r="S14" s="17">
        <v>32</v>
      </c>
      <c r="T14" s="17">
        <f t="shared" si="6"/>
        <v>-2</v>
      </c>
      <c r="U14" s="17">
        <v>34</v>
      </c>
      <c r="V14" s="17">
        <f t="shared" si="7"/>
        <v>6</v>
      </c>
      <c r="W14" s="17">
        <v>28</v>
      </c>
      <c r="X14" s="17">
        <f t="shared" si="8"/>
        <v>-19</v>
      </c>
      <c r="Y14" s="18">
        <v>47</v>
      </c>
      <c r="Z14" s="18">
        <f t="shared" si="9"/>
        <v>1</v>
      </c>
      <c r="AA14" s="17">
        <v>46</v>
      </c>
      <c r="AB14" s="17">
        <f t="shared" si="10"/>
        <v>-2</v>
      </c>
      <c r="AC14" s="17">
        <v>48</v>
      </c>
      <c r="AD14" t="e">
        <f>VLOOKUP(A14,#REF!,63,0)</f>
        <v>#REF!</v>
      </c>
    </row>
    <row r="15" spans="1:31" x14ac:dyDescent="0.25">
      <c r="A15" s="6" t="s">
        <v>13</v>
      </c>
      <c r="B15" s="17">
        <f t="shared" si="11"/>
        <v>-1</v>
      </c>
      <c r="C15" s="17">
        <f t="shared" si="12"/>
        <v>-3</v>
      </c>
      <c r="D15" s="6">
        <f>VLOOKUP(A15,'Рейтинг места 9 мес 2019 '!A:O,15,0)</f>
        <v>5</v>
      </c>
      <c r="E15" s="6">
        <v>6</v>
      </c>
      <c r="F15" s="6">
        <v>13</v>
      </c>
      <c r="G15" s="17">
        <v>7</v>
      </c>
      <c r="H15" s="17">
        <f t="shared" si="13"/>
        <v>6</v>
      </c>
      <c r="I15" s="6">
        <v>8</v>
      </c>
      <c r="J15" s="17">
        <f t="shared" si="0"/>
        <v>0</v>
      </c>
      <c r="K15" s="17">
        <f t="shared" si="1"/>
        <v>5</v>
      </c>
      <c r="L15" s="6">
        <v>6</v>
      </c>
      <c r="M15" s="17">
        <f t="shared" si="2"/>
        <v>-5</v>
      </c>
      <c r="N15" s="17">
        <f t="shared" si="3"/>
        <v>-4</v>
      </c>
      <c r="O15" s="2">
        <v>6</v>
      </c>
      <c r="P15" s="17">
        <f t="shared" si="4"/>
        <v>1</v>
      </c>
      <c r="Q15" s="17">
        <v>2</v>
      </c>
      <c r="R15" s="17">
        <f t="shared" si="5"/>
        <v>0</v>
      </c>
      <c r="S15" s="17">
        <v>2</v>
      </c>
      <c r="T15" s="17">
        <f t="shared" si="6"/>
        <v>1</v>
      </c>
      <c r="U15" s="17">
        <v>1</v>
      </c>
      <c r="V15" s="17">
        <f t="shared" si="7"/>
        <v>0</v>
      </c>
      <c r="W15" s="17">
        <v>1</v>
      </c>
      <c r="X15" s="17">
        <f t="shared" si="8"/>
        <v>0</v>
      </c>
      <c r="Y15" s="18">
        <v>1</v>
      </c>
      <c r="Z15" s="18">
        <f t="shared" si="9"/>
        <v>-1</v>
      </c>
      <c r="AA15" s="17">
        <v>2</v>
      </c>
      <c r="AB15" s="17">
        <f t="shared" si="10"/>
        <v>0</v>
      </c>
      <c r="AC15" s="17">
        <v>2</v>
      </c>
      <c r="AD15" t="e">
        <f>VLOOKUP(A15,#REF!,63,0)</f>
        <v>#REF!</v>
      </c>
      <c r="AE15" t="s">
        <v>163</v>
      </c>
    </row>
    <row r="16" spans="1:31" x14ac:dyDescent="0.25">
      <c r="A16" s="6" t="s">
        <v>14</v>
      </c>
      <c r="B16" s="17">
        <f t="shared" si="11"/>
        <v>-2</v>
      </c>
      <c r="C16" s="17">
        <f t="shared" si="12"/>
        <v>9</v>
      </c>
      <c r="D16" s="6">
        <f>VLOOKUP(A16,'Рейтинг места 9 мес 2019 '!A:O,15,0)</f>
        <v>71</v>
      </c>
      <c r="E16" s="6">
        <v>73</v>
      </c>
      <c r="F16" s="6">
        <v>76</v>
      </c>
      <c r="G16" s="17">
        <v>67</v>
      </c>
      <c r="H16" s="17">
        <f t="shared" si="13"/>
        <v>4</v>
      </c>
      <c r="I16" s="6">
        <v>62</v>
      </c>
      <c r="J16" s="17">
        <f t="shared" si="0"/>
        <v>6</v>
      </c>
      <c r="K16" s="17">
        <f t="shared" si="1"/>
        <v>1</v>
      </c>
      <c r="L16" s="6">
        <v>57</v>
      </c>
      <c r="M16" s="17">
        <f t="shared" si="2"/>
        <v>-9</v>
      </c>
      <c r="N16" s="17">
        <f t="shared" si="3"/>
        <v>3</v>
      </c>
      <c r="O16" s="2">
        <v>51</v>
      </c>
      <c r="P16" s="17">
        <f t="shared" si="4"/>
        <v>12</v>
      </c>
      <c r="Q16" s="17">
        <v>54</v>
      </c>
      <c r="R16" s="17">
        <f t="shared" si="5"/>
        <v>-4</v>
      </c>
      <c r="S16" s="17">
        <v>58</v>
      </c>
      <c r="T16" s="17">
        <f t="shared" si="6"/>
        <v>2</v>
      </c>
      <c r="U16" s="17">
        <v>56</v>
      </c>
      <c r="V16" s="17">
        <f t="shared" si="7"/>
        <v>14</v>
      </c>
      <c r="W16" s="17">
        <v>42</v>
      </c>
      <c r="X16" s="17">
        <f t="shared" si="8"/>
        <v>0</v>
      </c>
      <c r="Y16" s="18">
        <v>42</v>
      </c>
      <c r="Z16" s="18">
        <f t="shared" si="9"/>
        <v>1</v>
      </c>
      <c r="AA16" s="17">
        <v>41</v>
      </c>
      <c r="AB16" s="17">
        <f t="shared" si="10"/>
        <v>-9</v>
      </c>
      <c r="AC16" s="17">
        <v>50</v>
      </c>
      <c r="AD16" t="e">
        <f>VLOOKUP(A16,#REF!,63,0)</f>
        <v>#REF!</v>
      </c>
    </row>
    <row r="17" spans="1:31" x14ac:dyDescent="0.25">
      <c r="A17" s="6" t="s">
        <v>15</v>
      </c>
      <c r="B17" s="17">
        <f t="shared" si="11"/>
        <v>-2</v>
      </c>
      <c r="C17" s="17">
        <f t="shared" si="12"/>
        <v>5</v>
      </c>
      <c r="D17" s="6">
        <f>VLOOKUP(A17,'Рейтинг места 9 мес 2019 '!A:O,15,0)</f>
        <v>26</v>
      </c>
      <c r="E17" s="6">
        <v>28</v>
      </c>
      <c r="F17" s="6">
        <v>29</v>
      </c>
      <c r="G17" s="17">
        <v>26</v>
      </c>
      <c r="H17" s="17">
        <f t="shared" si="13"/>
        <v>2</v>
      </c>
      <c r="I17" s="6">
        <v>21</v>
      </c>
      <c r="J17" s="17">
        <f t="shared" si="0"/>
        <v>10</v>
      </c>
      <c r="K17" s="17">
        <f t="shared" si="1"/>
        <v>4</v>
      </c>
      <c r="L17" s="6">
        <v>26</v>
      </c>
      <c r="M17" s="17">
        <f t="shared" si="2"/>
        <v>12</v>
      </c>
      <c r="N17" s="17">
        <f t="shared" si="3"/>
        <v>1</v>
      </c>
      <c r="O17" s="2">
        <v>16</v>
      </c>
      <c r="P17" s="17">
        <f t="shared" si="4"/>
        <v>-4</v>
      </c>
      <c r="Q17" s="17">
        <v>17</v>
      </c>
      <c r="R17" s="17">
        <f t="shared" si="5"/>
        <v>-2</v>
      </c>
      <c r="S17" s="17">
        <v>19</v>
      </c>
      <c r="T17" s="17">
        <f t="shared" si="6"/>
        <v>-3</v>
      </c>
      <c r="U17" s="17">
        <v>22</v>
      </c>
      <c r="V17" s="17">
        <f t="shared" si="7"/>
        <v>-6</v>
      </c>
      <c r="W17" s="17">
        <v>28</v>
      </c>
      <c r="X17" s="17">
        <f t="shared" si="8"/>
        <v>7</v>
      </c>
      <c r="Y17" s="18">
        <v>21</v>
      </c>
      <c r="Z17" s="18">
        <f t="shared" si="9"/>
        <v>2</v>
      </c>
      <c r="AA17" s="17">
        <v>19</v>
      </c>
      <c r="AB17" s="17">
        <f t="shared" si="10"/>
        <v>0</v>
      </c>
      <c r="AC17" s="17">
        <v>19</v>
      </c>
      <c r="AD17" t="e">
        <f>VLOOKUP(A17,#REF!,63,0)</f>
        <v>#REF!</v>
      </c>
    </row>
    <row r="18" spans="1:31" x14ac:dyDescent="0.25">
      <c r="A18" s="6" t="s">
        <v>16</v>
      </c>
      <c r="B18" s="17">
        <f t="shared" si="11"/>
        <v>4</v>
      </c>
      <c r="C18" s="17">
        <f t="shared" si="12"/>
        <v>-1</v>
      </c>
      <c r="D18" s="6">
        <f>VLOOKUP(A18,'Рейтинг места 9 мес 2019 '!A:O,15,0)</f>
        <v>17</v>
      </c>
      <c r="E18" s="6">
        <v>13</v>
      </c>
      <c r="F18" s="6">
        <v>17</v>
      </c>
      <c r="G18" s="17">
        <v>20</v>
      </c>
      <c r="H18" s="17">
        <f t="shared" si="13"/>
        <v>-2</v>
      </c>
      <c r="I18" s="6">
        <v>18</v>
      </c>
      <c r="J18" s="17">
        <f t="shared" si="0"/>
        <v>-18</v>
      </c>
      <c r="K18" s="17">
        <f t="shared" si="1"/>
        <v>-12</v>
      </c>
      <c r="L18" s="6">
        <v>15</v>
      </c>
      <c r="M18" s="17">
        <f t="shared" si="2"/>
        <v>-8</v>
      </c>
      <c r="N18" s="17">
        <f t="shared" si="3"/>
        <v>-15</v>
      </c>
      <c r="O18" s="2">
        <v>33</v>
      </c>
      <c r="P18" s="17">
        <f t="shared" si="4"/>
        <v>-7</v>
      </c>
      <c r="Q18" s="17">
        <v>18</v>
      </c>
      <c r="R18" s="17">
        <f t="shared" si="5"/>
        <v>-2</v>
      </c>
      <c r="S18" s="17">
        <v>20</v>
      </c>
      <c r="T18" s="17">
        <f t="shared" si="6"/>
        <v>-7</v>
      </c>
      <c r="U18" s="17">
        <v>27</v>
      </c>
      <c r="V18" s="17">
        <f t="shared" si="7"/>
        <v>2</v>
      </c>
      <c r="W18" s="17">
        <v>25</v>
      </c>
      <c r="X18" s="17">
        <f t="shared" si="8"/>
        <v>0</v>
      </c>
      <c r="Y18" s="18">
        <v>25</v>
      </c>
      <c r="Z18" s="18">
        <f t="shared" si="9"/>
        <v>1</v>
      </c>
      <c r="AA18" s="17">
        <v>24</v>
      </c>
      <c r="AB18" s="17">
        <f t="shared" si="10"/>
        <v>7</v>
      </c>
      <c r="AC18" s="17">
        <v>17</v>
      </c>
      <c r="AD18" t="e">
        <f>VLOOKUP(A18,#REF!,63,0)</f>
        <v>#REF!</v>
      </c>
      <c r="AE18" t="s">
        <v>163</v>
      </c>
    </row>
    <row r="19" spans="1:31" x14ac:dyDescent="0.25">
      <c r="A19" s="6" t="s">
        <v>17</v>
      </c>
      <c r="B19" s="17">
        <f t="shared" si="11"/>
        <v>3</v>
      </c>
      <c r="C19" s="17">
        <f t="shared" si="12"/>
        <v>1</v>
      </c>
      <c r="D19" s="6">
        <f>VLOOKUP(A19,'Рейтинг места 9 мес 2019 '!A:O,15,0)</f>
        <v>50</v>
      </c>
      <c r="E19" s="6">
        <v>47</v>
      </c>
      <c r="F19" s="6">
        <v>66</v>
      </c>
      <c r="G19" s="17">
        <v>59</v>
      </c>
      <c r="H19" s="17">
        <f t="shared" si="13"/>
        <v>12</v>
      </c>
      <c r="I19" s="6">
        <v>49</v>
      </c>
      <c r="J19" s="17">
        <f t="shared" si="0"/>
        <v>-13</v>
      </c>
      <c r="K19" s="17">
        <f t="shared" si="1"/>
        <v>5</v>
      </c>
      <c r="L19" s="6">
        <v>51</v>
      </c>
      <c r="M19" s="17">
        <f t="shared" si="2"/>
        <v>0</v>
      </c>
      <c r="N19" s="17">
        <f t="shared" si="3"/>
        <v>-7</v>
      </c>
      <c r="O19" s="2">
        <v>64</v>
      </c>
      <c r="P19" s="17">
        <f t="shared" si="4"/>
        <v>-8</v>
      </c>
      <c r="Q19" s="17">
        <v>57</v>
      </c>
      <c r="R19" s="17">
        <f t="shared" si="5"/>
        <v>20</v>
      </c>
      <c r="S19" s="17">
        <v>37</v>
      </c>
      <c r="T19" s="17">
        <f t="shared" si="6"/>
        <v>-9</v>
      </c>
      <c r="U19" s="17">
        <v>46</v>
      </c>
      <c r="V19" s="17">
        <f t="shared" si="7"/>
        <v>-18</v>
      </c>
      <c r="W19" s="17">
        <v>64</v>
      </c>
      <c r="X19" s="17">
        <f t="shared" si="8"/>
        <v>-1</v>
      </c>
      <c r="Y19" s="18">
        <v>65</v>
      </c>
      <c r="Z19" s="18">
        <f t="shared" si="9"/>
        <v>2</v>
      </c>
      <c r="AA19" s="17">
        <v>63</v>
      </c>
      <c r="AB19" s="17">
        <f t="shared" si="10"/>
        <v>12</v>
      </c>
      <c r="AC19" s="17">
        <v>51</v>
      </c>
      <c r="AD19" t="e">
        <f>VLOOKUP(A19,#REF!,63,0)</f>
        <v>#REF!</v>
      </c>
    </row>
    <row r="20" spans="1:31" x14ac:dyDescent="0.25">
      <c r="A20" s="6" t="s">
        <v>18</v>
      </c>
      <c r="B20" s="17">
        <f t="shared" si="11"/>
        <v>-1</v>
      </c>
      <c r="C20" s="17">
        <f t="shared" si="12"/>
        <v>12</v>
      </c>
      <c r="D20" s="6">
        <f>VLOOKUP(A20,'Рейтинг места 9 мес 2019 '!A:O,15,0)</f>
        <v>79</v>
      </c>
      <c r="E20" s="6">
        <v>80</v>
      </c>
      <c r="F20" s="6">
        <v>80</v>
      </c>
      <c r="G20" s="17">
        <v>66</v>
      </c>
      <c r="H20" s="17">
        <f t="shared" si="13"/>
        <v>4</v>
      </c>
      <c r="I20" s="6">
        <v>67</v>
      </c>
      <c r="J20" s="17">
        <f t="shared" si="0"/>
        <v>-5</v>
      </c>
      <c r="K20" s="17">
        <f t="shared" si="1"/>
        <v>14</v>
      </c>
      <c r="L20" s="6">
        <v>77</v>
      </c>
      <c r="M20" s="17">
        <f t="shared" si="2"/>
        <v>-8</v>
      </c>
      <c r="N20" s="17">
        <f t="shared" si="3"/>
        <v>-11</v>
      </c>
      <c r="O20" s="2">
        <v>82</v>
      </c>
      <c r="P20" s="17">
        <f t="shared" si="4"/>
        <v>1</v>
      </c>
      <c r="Q20" s="17">
        <v>71</v>
      </c>
      <c r="R20" s="17">
        <f t="shared" si="5"/>
        <v>8</v>
      </c>
      <c r="S20" s="17">
        <v>63</v>
      </c>
      <c r="T20" s="17">
        <f t="shared" si="6"/>
        <v>0</v>
      </c>
      <c r="U20" s="17">
        <v>63</v>
      </c>
      <c r="V20" s="17">
        <f t="shared" si="7"/>
        <v>-11</v>
      </c>
      <c r="W20" s="17">
        <v>74</v>
      </c>
      <c r="X20" s="17">
        <f t="shared" si="8"/>
        <v>4</v>
      </c>
      <c r="Y20" s="18">
        <v>70</v>
      </c>
      <c r="Z20" s="18">
        <f t="shared" si="9"/>
        <v>3</v>
      </c>
      <c r="AA20" s="17">
        <v>67</v>
      </c>
      <c r="AB20" s="17">
        <f t="shared" si="10"/>
        <v>-12</v>
      </c>
      <c r="AC20" s="17">
        <v>79</v>
      </c>
      <c r="AD20" t="e">
        <f>VLOOKUP(A20,#REF!,63,0)</f>
        <v>#REF!</v>
      </c>
    </row>
    <row r="21" spans="1:31" x14ac:dyDescent="0.25">
      <c r="A21" s="6" t="s">
        <v>19</v>
      </c>
      <c r="B21" s="17">
        <f t="shared" si="11"/>
        <v>-7</v>
      </c>
      <c r="C21" s="17">
        <f t="shared" si="12"/>
        <v>3</v>
      </c>
      <c r="D21" s="6">
        <f>VLOOKUP(A21,'Рейтинг места 9 мес 2019 '!A:O,15,0)</f>
        <v>24</v>
      </c>
      <c r="E21" s="6">
        <v>31</v>
      </c>
      <c r="F21" s="6">
        <v>33</v>
      </c>
      <c r="G21" s="17">
        <v>30</v>
      </c>
      <c r="H21" s="17">
        <f t="shared" si="13"/>
        <v>3</v>
      </c>
      <c r="I21" s="6">
        <v>21</v>
      </c>
      <c r="J21" s="17">
        <f t="shared" si="0"/>
        <v>2</v>
      </c>
      <c r="K21" s="17">
        <f t="shared" si="1"/>
        <v>3</v>
      </c>
      <c r="L21" s="6">
        <v>22</v>
      </c>
      <c r="M21" s="17">
        <f t="shared" si="2"/>
        <v>-10</v>
      </c>
      <c r="N21" s="17">
        <f t="shared" si="3"/>
        <v>1</v>
      </c>
      <c r="O21" s="2">
        <v>20</v>
      </c>
      <c r="P21" s="17">
        <f t="shared" si="4"/>
        <v>14</v>
      </c>
      <c r="Q21" s="17">
        <v>21</v>
      </c>
      <c r="R21" s="17">
        <f t="shared" si="5"/>
        <v>3</v>
      </c>
      <c r="S21" s="17">
        <v>18</v>
      </c>
      <c r="T21" s="17">
        <f t="shared" si="6"/>
        <v>-1</v>
      </c>
      <c r="U21" s="17">
        <v>19</v>
      </c>
      <c r="V21" s="17">
        <f t="shared" si="7"/>
        <v>9</v>
      </c>
      <c r="W21" s="17">
        <v>10</v>
      </c>
      <c r="X21" s="17">
        <f t="shared" si="8"/>
        <v>3</v>
      </c>
      <c r="Y21" s="18">
        <v>7</v>
      </c>
      <c r="Z21" s="18">
        <f t="shared" si="9"/>
        <v>0</v>
      </c>
      <c r="AA21" s="17">
        <v>7</v>
      </c>
      <c r="AB21" s="17">
        <f t="shared" si="10"/>
        <v>-1</v>
      </c>
      <c r="AC21" s="17">
        <v>8</v>
      </c>
      <c r="AD21" t="e">
        <f>VLOOKUP(A21,#REF!,63,0)</f>
        <v>#REF!</v>
      </c>
      <c r="AE21" t="s">
        <v>163</v>
      </c>
    </row>
    <row r="22" spans="1:31" x14ac:dyDescent="0.25">
      <c r="A22" s="6" t="s">
        <v>20</v>
      </c>
      <c r="B22" s="17">
        <f t="shared" si="11"/>
        <v>-2</v>
      </c>
      <c r="C22" s="17">
        <f t="shared" si="12"/>
        <v>-4</v>
      </c>
      <c r="D22" s="6">
        <f>VLOOKUP(A22,'Рейтинг места 9 мес 2019 '!A:O,15,0)</f>
        <v>9</v>
      </c>
      <c r="E22" s="6">
        <v>11</v>
      </c>
      <c r="F22" s="6">
        <v>24</v>
      </c>
      <c r="G22" s="17">
        <v>15</v>
      </c>
      <c r="H22" s="17">
        <f t="shared" si="13"/>
        <v>4</v>
      </c>
      <c r="I22" s="6">
        <v>13</v>
      </c>
      <c r="J22" s="17">
        <f t="shared" si="0"/>
        <v>-6</v>
      </c>
      <c r="K22" s="17">
        <f t="shared" si="1"/>
        <v>1</v>
      </c>
      <c r="L22" s="6">
        <v>8</v>
      </c>
      <c r="M22" s="17">
        <f t="shared" si="2"/>
        <v>-11</v>
      </c>
      <c r="N22" s="17">
        <f t="shared" si="3"/>
        <v>-7</v>
      </c>
      <c r="O22" s="2">
        <v>14</v>
      </c>
      <c r="P22" s="17">
        <f t="shared" si="4"/>
        <v>-11</v>
      </c>
      <c r="Q22" s="17">
        <v>7</v>
      </c>
      <c r="R22" s="17">
        <f t="shared" si="5"/>
        <v>-2</v>
      </c>
      <c r="S22" s="17">
        <v>9</v>
      </c>
      <c r="T22" s="17">
        <f t="shared" si="6"/>
        <v>2</v>
      </c>
      <c r="U22" s="17">
        <v>7</v>
      </c>
      <c r="V22" s="17">
        <f t="shared" si="7"/>
        <v>4</v>
      </c>
      <c r="W22" s="17">
        <v>3</v>
      </c>
      <c r="X22" s="17">
        <f t="shared" si="8"/>
        <v>-15</v>
      </c>
      <c r="Y22" s="18">
        <v>18</v>
      </c>
      <c r="Z22" s="18">
        <f t="shared" si="9"/>
        <v>-4</v>
      </c>
      <c r="AA22" s="17">
        <v>22</v>
      </c>
      <c r="AB22" s="17">
        <f t="shared" si="10"/>
        <v>-5</v>
      </c>
      <c r="AC22" s="17">
        <v>27</v>
      </c>
      <c r="AD22" t="e">
        <f>VLOOKUP(A22,#REF!,63,0)</f>
        <v>#REF!</v>
      </c>
    </row>
    <row r="23" spans="1:31" x14ac:dyDescent="0.25">
      <c r="A23" s="6" t="s">
        <v>21</v>
      </c>
      <c r="B23" s="17">
        <f t="shared" si="11"/>
        <v>-1</v>
      </c>
      <c r="C23" s="17">
        <f t="shared" si="12"/>
        <v>10</v>
      </c>
      <c r="D23" s="6">
        <f>VLOOKUP(A23,'Рейтинг места 9 мес 2019 '!A:O,15,0)</f>
        <v>42</v>
      </c>
      <c r="E23" s="6">
        <v>43</v>
      </c>
      <c r="F23" s="6">
        <v>30</v>
      </c>
      <c r="G23" s="17">
        <v>28</v>
      </c>
      <c r="H23" s="17">
        <f t="shared" si="13"/>
        <v>-34</v>
      </c>
      <c r="I23" s="6">
        <v>32</v>
      </c>
      <c r="J23" s="17">
        <f t="shared" si="0"/>
        <v>1</v>
      </c>
      <c r="K23" s="17">
        <f t="shared" si="1"/>
        <v>-29</v>
      </c>
      <c r="L23" s="6">
        <v>33</v>
      </c>
      <c r="M23" s="17">
        <f t="shared" si="2"/>
        <v>20</v>
      </c>
      <c r="N23" s="17">
        <f t="shared" si="3"/>
        <v>29</v>
      </c>
      <c r="O23" s="2">
        <v>32</v>
      </c>
      <c r="P23" s="17">
        <f t="shared" si="4"/>
        <v>8</v>
      </c>
      <c r="Q23" s="17">
        <v>61</v>
      </c>
      <c r="R23" s="17">
        <f t="shared" si="5"/>
        <v>-5</v>
      </c>
      <c r="S23" s="17">
        <v>66</v>
      </c>
      <c r="T23" s="17">
        <f t="shared" si="6"/>
        <v>4</v>
      </c>
      <c r="U23" s="17">
        <v>62</v>
      </c>
      <c r="V23" s="17">
        <f t="shared" si="7"/>
        <v>10</v>
      </c>
      <c r="W23" s="17">
        <v>52</v>
      </c>
      <c r="X23" s="17">
        <f t="shared" si="8"/>
        <v>-1</v>
      </c>
      <c r="Y23" s="18">
        <v>53</v>
      </c>
      <c r="Z23" s="18">
        <f t="shared" si="9"/>
        <v>2</v>
      </c>
      <c r="AA23" s="17">
        <v>51</v>
      </c>
      <c r="AB23" s="17">
        <f t="shared" si="10"/>
        <v>-9</v>
      </c>
      <c r="AC23" s="17">
        <v>60</v>
      </c>
      <c r="AD23" t="e">
        <f>VLOOKUP(A23,#REF!,63,0)</f>
        <v>#REF!</v>
      </c>
    </row>
    <row r="24" spans="1:31" x14ac:dyDescent="0.25">
      <c r="A24" s="6" t="s">
        <v>22</v>
      </c>
      <c r="B24" s="17">
        <f t="shared" si="11"/>
        <v>0</v>
      </c>
      <c r="C24" s="17">
        <f t="shared" si="12"/>
        <v>-6</v>
      </c>
      <c r="D24" s="6">
        <f>VLOOKUP(A24,'Рейтинг места 9 мес 2019 '!A:O,15,0)</f>
        <v>8</v>
      </c>
      <c r="E24" s="6">
        <v>8</v>
      </c>
      <c r="F24" s="6">
        <v>18</v>
      </c>
      <c r="G24" s="17">
        <v>21</v>
      </c>
      <c r="H24" s="17">
        <f t="shared" si="13"/>
        <v>2</v>
      </c>
      <c r="I24" s="6">
        <v>14</v>
      </c>
      <c r="J24" s="17">
        <f t="shared" si="0"/>
        <v>-3</v>
      </c>
      <c r="K24" s="17">
        <f t="shared" si="1"/>
        <v>-1</v>
      </c>
      <c r="L24" s="6">
        <v>17</v>
      </c>
      <c r="M24" s="17">
        <f t="shared" si="2"/>
        <v>5</v>
      </c>
      <c r="N24" s="17">
        <f t="shared" si="3"/>
        <v>-11</v>
      </c>
      <c r="O24" s="2">
        <v>20</v>
      </c>
      <c r="P24" s="17">
        <f t="shared" si="4"/>
        <v>-10</v>
      </c>
      <c r="Q24" s="17">
        <v>9</v>
      </c>
      <c r="R24" s="17">
        <f t="shared" si="5"/>
        <v>-3</v>
      </c>
      <c r="S24" s="17">
        <v>12</v>
      </c>
      <c r="T24" s="17">
        <f t="shared" si="6"/>
        <v>-6</v>
      </c>
      <c r="U24" s="17">
        <v>18</v>
      </c>
      <c r="V24" s="17">
        <f t="shared" si="7"/>
        <v>-7</v>
      </c>
      <c r="W24" s="17">
        <v>25</v>
      </c>
      <c r="X24" s="17">
        <f t="shared" si="8"/>
        <v>6</v>
      </c>
      <c r="Y24" s="18">
        <v>19</v>
      </c>
      <c r="Z24" s="18">
        <f t="shared" si="9"/>
        <v>-2</v>
      </c>
      <c r="AA24" s="17">
        <v>21</v>
      </c>
      <c r="AB24" s="17">
        <f t="shared" si="10"/>
        <v>-11</v>
      </c>
      <c r="AC24" s="17">
        <v>32</v>
      </c>
      <c r="AD24" t="e">
        <f>VLOOKUP(A24,#REF!,63,0)</f>
        <v>#REF!</v>
      </c>
    </row>
    <row r="25" spans="1:31" x14ac:dyDescent="0.25">
      <c r="A25" s="6" t="s">
        <v>23</v>
      </c>
      <c r="B25" s="17">
        <f t="shared" si="11"/>
        <v>-2</v>
      </c>
      <c r="C25" s="17">
        <f t="shared" si="12"/>
        <v>-10</v>
      </c>
      <c r="D25" s="6">
        <f>VLOOKUP(A25,'Рейтинг места 9 мес 2019 '!A:O,15,0)</f>
        <v>74</v>
      </c>
      <c r="E25" s="6">
        <v>76</v>
      </c>
      <c r="F25" s="6">
        <v>81</v>
      </c>
      <c r="G25" s="17">
        <v>83</v>
      </c>
      <c r="H25" s="17">
        <f t="shared" si="13"/>
        <v>7</v>
      </c>
      <c r="I25" s="6">
        <v>84</v>
      </c>
      <c r="J25" s="17">
        <f t="shared" si="0"/>
        <v>1</v>
      </c>
      <c r="K25" s="17">
        <f t="shared" si="1"/>
        <v>1</v>
      </c>
      <c r="L25" s="6">
        <v>79</v>
      </c>
      <c r="M25" s="17">
        <f t="shared" si="2"/>
        <v>6</v>
      </c>
      <c r="N25" s="17">
        <f t="shared" si="3"/>
        <v>0</v>
      </c>
      <c r="O25" s="2">
        <v>78</v>
      </c>
      <c r="P25" s="17">
        <f t="shared" si="4"/>
        <v>3</v>
      </c>
      <c r="Q25" s="17">
        <v>78</v>
      </c>
      <c r="R25" s="17">
        <f t="shared" si="5"/>
        <v>1</v>
      </c>
      <c r="S25" s="17">
        <v>77</v>
      </c>
      <c r="T25" s="17">
        <f t="shared" si="6"/>
        <v>-1</v>
      </c>
      <c r="U25" s="17">
        <v>78</v>
      </c>
      <c r="V25" s="17">
        <f t="shared" si="7"/>
        <v>-6</v>
      </c>
      <c r="W25" s="17">
        <v>84</v>
      </c>
      <c r="X25" s="17">
        <f t="shared" si="8"/>
        <v>9</v>
      </c>
      <c r="Y25" s="18">
        <v>75</v>
      </c>
      <c r="Z25" s="18">
        <f t="shared" si="9"/>
        <v>-3</v>
      </c>
      <c r="AA25" s="17">
        <v>78</v>
      </c>
      <c r="AB25" s="17">
        <f t="shared" si="10"/>
        <v>2</v>
      </c>
      <c r="AC25" s="17">
        <v>76</v>
      </c>
      <c r="AD25" t="e">
        <f>VLOOKUP(A25,#REF!,63,0)</f>
        <v>#REF!</v>
      </c>
    </row>
    <row r="26" spans="1:31" x14ac:dyDescent="0.25">
      <c r="A26" s="6" t="s">
        <v>24</v>
      </c>
      <c r="B26" s="17">
        <f t="shared" si="11"/>
        <v>14</v>
      </c>
      <c r="C26" s="17">
        <f t="shared" si="12"/>
        <v>-19</v>
      </c>
      <c r="D26" s="6">
        <f>VLOOKUP(A26,'Рейтинг места 9 мес 2019 '!A:O,15,0)</f>
        <v>30</v>
      </c>
      <c r="E26" s="6">
        <v>16</v>
      </c>
      <c r="F26" s="6">
        <v>11</v>
      </c>
      <c r="G26" s="17">
        <v>50</v>
      </c>
      <c r="H26" s="17">
        <f t="shared" si="13"/>
        <v>9</v>
      </c>
      <c r="I26" s="6">
        <v>49</v>
      </c>
      <c r="J26" s="17">
        <f t="shared" si="0"/>
        <v>-22</v>
      </c>
      <c r="K26" s="17">
        <f t="shared" si="1"/>
        <v>-8</v>
      </c>
      <c r="L26" s="6">
        <v>34</v>
      </c>
      <c r="M26" s="17">
        <f t="shared" si="2"/>
        <v>-6</v>
      </c>
      <c r="N26" s="17">
        <f t="shared" si="3"/>
        <v>-16</v>
      </c>
      <c r="O26" s="2">
        <v>56</v>
      </c>
      <c r="P26" s="17">
        <f t="shared" si="4"/>
        <v>16</v>
      </c>
      <c r="Q26" s="17">
        <v>40</v>
      </c>
      <c r="R26" s="17">
        <f t="shared" si="5"/>
        <v>0</v>
      </c>
      <c r="S26" s="17">
        <v>40</v>
      </c>
      <c r="T26" s="17">
        <f t="shared" si="6"/>
        <v>-2</v>
      </c>
      <c r="U26" s="17">
        <v>42</v>
      </c>
      <c r="V26" s="17">
        <f t="shared" si="7"/>
        <v>-8</v>
      </c>
      <c r="W26" s="17">
        <v>50</v>
      </c>
      <c r="X26" s="17">
        <f t="shared" si="8"/>
        <v>26</v>
      </c>
      <c r="Y26" s="18">
        <v>24</v>
      </c>
      <c r="Z26" s="18">
        <f t="shared" si="9"/>
        <v>5</v>
      </c>
      <c r="AA26" s="17">
        <v>19</v>
      </c>
      <c r="AB26" s="17">
        <f t="shared" si="10"/>
        <v>4</v>
      </c>
      <c r="AC26" s="17">
        <v>15</v>
      </c>
      <c r="AD26" t="e">
        <f>VLOOKUP(A26,#REF!,63,0)</f>
        <v>#REF!</v>
      </c>
    </row>
    <row r="27" spans="1:31" x14ac:dyDescent="0.25">
      <c r="A27" s="6" t="s">
        <v>25</v>
      </c>
      <c r="B27" s="17">
        <f t="shared" si="11"/>
        <v>-1</v>
      </c>
      <c r="C27" s="17">
        <f t="shared" si="12"/>
        <v>-16</v>
      </c>
      <c r="D27" s="6">
        <f>VLOOKUP(A27,'Рейтинг места 9 мес 2019 '!A:O,15,0)</f>
        <v>43</v>
      </c>
      <c r="E27" s="6">
        <v>44</v>
      </c>
      <c r="F27" s="6">
        <v>42</v>
      </c>
      <c r="G27" s="17">
        <v>54</v>
      </c>
      <c r="H27" s="17">
        <f t="shared" si="13"/>
        <v>-16</v>
      </c>
      <c r="I27" s="6">
        <v>59</v>
      </c>
      <c r="J27" s="17">
        <f t="shared" si="0"/>
        <v>-2</v>
      </c>
      <c r="K27" s="17">
        <f t="shared" si="1"/>
        <v>-5</v>
      </c>
      <c r="L27" s="6">
        <v>65</v>
      </c>
      <c r="M27" s="17">
        <f t="shared" si="2"/>
        <v>2</v>
      </c>
      <c r="N27" s="17">
        <f t="shared" si="3"/>
        <v>8</v>
      </c>
      <c r="O27" s="2">
        <v>67</v>
      </c>
      <c r="P27" s="17">
        <f t="shared" si="4"/>
        <v>20</v>
      </c>
      <c r="Q27" s="17">
        <v>75</v>
      </c>
      <c r="R27" s="17">
        <f t="shared" si="5"/>
        <v>0</v>
      </c>
      <c r="S27" s="17">
        <v>75</v>
      </c>
      <c r="T27" s="17">
        <f t="shared" si="6"/>
        <v>5</v>
      </c>
      <c r="U27" s="17">
        <v>70</v>
      </c>
      <c r="V27" s="17">
        <f t="shared" si="7"/>
        <v>1</v>
      </c>
      <c r="W27" s="17">
        <v>69</v>
      </c>
      <c r="X27" s="17">
        <f t="shared" si="8"/>
        <v>14</v>
      </c>
      <c r="Y27" s="18">
        <v>55</v>
      </c>
      <c r="Z27" s="18">
        <f t="shared" si="9"/>
        <v>-3</v>
      </c>
      <c r="AA27" s="17">
        <v>58</v>
      </c>
      <c r="AB27" s="17">
        <f t="shared" si="10"/>
        <v>-11</v>
      </c>
      <c r="AC27" s="17">
        <v>69</v>
      </c>
      <c r="AD27" t="e">
        <f>VLOOKUP(A27,#REF!,63,0)</f>
        <v>#REF!</v>
      </c>
    </row>
    <row r="28" spans="1:31" x14ac:dyDescent="0.25">
      <c r="A28" s="6" t="s">
        <v>26</v>
      </c>
      <c r="B28" s="17">
        <f t="shared" si="11"/>
        <v>2</v>
      </c>
      <c r="C28" s="17">
        <f t="shared" si="12"/>
        <v>10</v>
      </c>
      <c r="D28" s="6">
        <f>VLOOKUP(A28,'Рейтинг места 9 мес 2019 '!A:O,15,0)</f>
        <v>15</v>
      </c>
      <c r="E28" s="6">
        <v>13</v>
      </c>
      <c r="F28" s="6">
        <v>16</v>
      </c>
      <c r="G28" s="17">
        <v>8</v>
      </c>
      <c r="H28" s="17">
        <f t="shared" si="13"/>
        <v>-8</v>
      </c>
      <c r="I28" s="6">
        <v>5</v>
      </c>
      <c r="J28" s="17">
        <f t="shared" si="0"/>
        <v>-2</v>
      </c>
      <c r="K28" s="17">
        <f t="shared" si="1"/>
        <v>-9</v>
      </c>
      <c r="L28" s="6">
        <v>5</v>
      </c>
      <c r="M28" s="17">
        <f t="shared" si="2"/>
        <v>27</v>
      </c>
      <c r="N28" s="17">
        <f t="shared" si="3"/>
        <v>7</v>
      </c>
      <c r="O28" s="2">
        <v>7</v>
      </c>
      <c r="P28" s="17">
        <f t="shared" si="4"/>
        <v>10</v>
      </c>
      <c r="Q28" s="17">
        <v>14</v>
      </c>
      <c r="R28" s="17">
        <f t="shared" si="5"/>
        <v>1</v>
      </c>
      <c r="S28" s="17">
        <v>13</v>
      </c>
      <c r="T28" s="17">
        <f t="shared" si="6"/>
        <v>-1</v>
      </c>
      <c r="U28" s="17">
        <v>14</v>
      </c>
      <c r="V28" s="17">
        <f t="shared" si="7"/>
        <v>-20</v>
      </c>
      <c r="W28" s="17">
        <v>34</v>
      </c>
      <c r="X28" s="17">
        <f t="shared" si="8"/>
        <v>30</v>
      </c>
      <c r="Y28" s="18">
        <v>4</v>
      </c>
      <c r="Z28" s="18">
        <f t="shared" si="9"/>
        <v>-1</v>
      </c>
      <c r="AA28" s="17">
        <v>5</v>
      </c>
      <c r="AB28" s="17">
        <f t="shared" si="10"/>
        <v>-5</v>
      </c>
      <c r="AC28" s="17">
        <v>10</v>
      </c>
      <c r="AD28" t="e">
        <f>VLOOKUP(A28,#REF!,63,0)</f>
        <v>#REF!</v>
      </c>
    </row>
    <row r="29" spans="1:31" x14ac:dyDescent="0.25">
      <c r="A29" s="6" t="s">
        <v>27</v>
      </c>
      <c r="B29" s="17">
        <f t="shared" si="11"/>
        <v>2</v>
      </c>
      <c r="C29" s="17">
        <f t="shared" si="12"/>
        <v>-3</v>
      </c>
      <c r="D29" s="6">
        <f>VLOOKUP(A29,'Рейтинг места 9 мес 2019 '!A:O,15,0)</f>
        <v>3</v>
      </c>
      <c r="E29" s="6">
        <v>1</v>
      </c>
      <c r="F29" s="6">
        <v>1</v>
      </c>
      <c r="G29" s="17">
        <v>5</v>
      </c>
      <c r="H29" s="17">
        <f t="shared" si="13"/>
        <v>3</v>
      </c>
      <c r="I29" s="6">
        <v>6</v>
      </c>
      <c r="J29" s="17">
        <f t="shared" si="0"/>
        <v>-4</v>
      </c>
      <c r="K29" s="17">
        <f t="shared" si="1"/>
        <v>-7</v>
      </c>
      <c r="L29" s="6">
        <v>4</v>
      </c>
      <c r="M29" s="17">
        <f t="shared" si="2"/>
        <v>23</v>
      </c>
      <c r="N29" s="17">
        <f t="shared" si="3"/>
        <v>-6</v>
      </c>
      <c r="O29" s="2">
        <v>8</v>
      </c>
      <c r="P29" s="17">
        <f t="shared" si="4"/>
        <v>-1</v>
      </c>
      <c r="Q29" s="17">
        <v>2</v>
      </c>
      <c r="R29" s="17">
        <f t="shared" si="5"/>
        <v>-1</v>
      </c>
      <c r="S29" s="17">
        <v>3</v>
      </c>
      <c r="T29" s="17">
        <f t="shared" si="6"/>
        <v>-8</v>
      </c>
      <c r="U29" s="17">
        <v>11</v>
      </c>
      <c r="V29" s="17">
        <f t="shared" si="7"/>
        <v>-20</v>
      </c>
      <c r="W29" s="17">
        <v>31</v>
      </c>
      <c r="X29" s="17">
        <f t="shared" si="8"/>
        <v>28</v>
      </c>
      <c r="Y29" s="18">
        <v>3</v>
      </c>
      <c r="Z29" s="18">
        <f t="shared" si="9"/>
        <v>0</v>
      </c>
      <c r="AA29" s="17">
        <v>3</v>
      </c>
      <c r="AB29" s="17">
        <f t="shared" si="10"/>
        <v>0</v>
      </c>
      <c r="AC29" s="17">
        <v>3</v>
      </c>
      <c r="AD29" t="e">
        <f>VLOOKUP(A29,#REF!,63,0)</f>
        <v>#REF!</v>
      </c>
    </row>
    <row r="30" spans="1:31" x14ac:dyDescent="0.25">
      <c r="A30" s="6" t="s">
        <v>28</v>
      </c>
      <c r="B30" s="17">
        <f t="shared" si="11"/>
        <v>1</v>
      </c>
      <c r="C30" s="17">
        <f t="shared" si="12"/>
        <v>-8</v>
      </c>
      <c r="D30" s="6">
        <f>VLOOKUP(A30,'Рейтинг места 9 мес 2019 '!A:O,15,0)</f>
        <v>75</v>
      </c>
      <c r="E30" s="6">
        <v>74</v>
      </c>
      <c r="F30" s="6">
        <v>74</v>
      </c>
      <c r="G30" s="17">
        <v>84</v>
      </c>
      <c r="H30" s="17">
        <f t="shared" si="13"/>
        <v>0</v>
      </c>
      <c r="I30" s="6">
        <v>83</v>
      </c>
      <c r="J30" s="17">
        <f t="shared" si="0"/>
        <v>2</v>
      </c>
      <c r="K30" s="17">
        <f t="shared" si="1"/>
        <v>-8</v>
      </c>
      <c r="L30" s="6">
        <v>74</v>
      </c>
      <c r="M30" s="17">
        <f t="shared" si="2"/>
        <v>9</v>
      </c>
      <c r="N30" s="17">
        <f t="shared" si="3"/>
        <v>12</v>
      </c>
      <c r="O30" s="2">
        <v>72</v>
      </c>
      <c r="P30" s="17">
        <f t="shared" si="4"/>
        <v>11</v>
      </c>
      <c r="Q30" s="17">
        <v>84</v>
      </c>
      <c r="R30" s="17">
        <f t="shared" si="5"/>
        <v>1</v>
      </c>
      <c r="S30" s="17">
        <v>83</v>
      </c>
      <c r="T30" s="17">
        <f t="shared" si="6"/>
        <v>1</v>
      </c>
      <c r="U30" s="17">
        <v>82</v>
      </c>
      <c r="V30" s="17">
        <f t="shared" si="7"/>
        <v>1</v>
      </c>
      <c r="W30" s="17">
        <v>81</v>
      </c>
      <c r="X30" s="17">
        <f t="shared" si="8"/>
        <v>8</v>
      </c>
      <c r="Y30" s="18">
        <v>73</v>
      </c>
      <c r="Z30" s="18">
        <f t="shared" si="9"/>
        <v>-2</v>
      </c>
      <c r="AA30" s="17">
        <v>75</v>
      </c>
      <c r="AB30" s="17">
        <f t="shared" si="10"/>
        <v>9</v>
      </c>
      <c r="AC30" s="17">
        <v>66</v>
      </c>
      <c r="AD30" t="e">
        <f>VLOOKUP(A30,#REF!,63,0)</f>
        <v>#REF!</v>
      </c>
    </row>
    <row r="31" spans="1:31" x14ac:dyDescent="0.25">
      <c r="A31" s="6" t="s">
        <v>29</v>
      </c>
      <c r="B31" s="17">
        <f t="shared" si="11"/>
        <v>0</v>
      </c>
      <c r="C31" s="17">
        <f t="shared" si="12"/>
        <v>5</v>
      </c>
      <c r="D31" s="6">
        <f>VLOOKUP(A31,'Рейтинг места 9 мес 2019 '!A:O,15,0)</f>
        <v>41</v>
      </c>
      <c r="E31" s="6">
        <v>41</v>
      </c>
      <c r="F31" s="6">
        <v>28</v>
      </c>
      <c r="G31" s="17">
        <v>29</v>
      </c>
      <c r="H31" s="17">
        <f t="shared" si="13"/>
        <v>1</v>
      </c>
      <c r="I31" s="6">
        <v>36</v>
      </c>
      <c r="J31" s="17">
        <f t="shared" si="0"/>
        <v>17</v>
      </c>
      <c r="K31" s="17">
        <f t="shared" si="1"/>
        <v>3</v>
      </c>
      <c r="L31" s="6">
        <v>36</v>
      </c>
      <c r="M31" s="17">
        <f t="shared" si="2"/>
        <v>4</v>
      </c>
      <c r="N31" s="17">
        <f t="shared" si="3"/>
        <v>12</v>
      </c>
      <c r="O31" s="2">
        <v>19</v>
      </c>
      <c r="P31" s="17">
        <f t="shared" si="4"/>
        <v>3</v>
      </c>
      <c r="Q31" s="17">
        <v>31</v>
      </c>
      <c r="R31" s="17">
        <f t="shared" si="5"/>
        <v>-4</v>
      </c>
      <c r="S31" s="17">
        <v>35</v>
      </c>
      <c r="T31" s="17">
        <f t="shared" si="6"/>
        <v>2</v>
      </c>
      <c r="U31" s="17">
        <v>33</v>
      </c>
      <c r="V31" s="17">
        <f t="shared" si="7"/>
        <v>10</v>
      </c>
      <c r="W31" s="17">
        <v>23</v>
      </c>
      <c r="X31" s="17">
        <f t="shared" si="8"/>
        <v>-5</v>
      </c>
      <c r="Y31" s="18">
        <v>28</v>
      </c>
      <c r="Z31" s="18">
        <f t="shared" si="9"/>
        <v>0</v>
      </c>
      <c r="AA31" s="17">
        <v>28</v>
      </c>
      <c r="AB31" s="17">
        <f t="shared" si="10"/>
        <v>0</v>
      </c>
      <c r="AC31" s="17">
        <v>28</v>
      </c>
      <c r="AD31" t="e">
        <f>VLOOKUP(A31,#REF!,63,0)</f>
        <v>#REF!</v>
      </c>
    </row>
    <row r="32" spans="1:31" x14ac:dyDescent="0.25">
      <c r="A32" s="6" t="s">
        <v>30</v>
      </c>
      <c r="B32" s="17">
        <f t="shared" si="11"/>
        <v>-8</v>
      </c>
      <c r="C32" s="17">
        <f t="shared" si="12"/>
        <v>-12</v>
      </c>
      <c r="D32" s="6">
        <f>VLOOKUP(A32,'Рейтинг места 9 мес 2019 '!A:O,15,0)</f>
        <v>67</v>
      </c>
      <c r="E32" s="6">
        <v>75</v>
      </c>
      <c r="F32" s="6">
        <v>77</v>
      </c>
      <c r="G32" s="17">
        <v>79</v>
      </c>
      <c r="H32" s="17">
        <f t="shared" si="13"/>
        <v>32</v>
      </c>
      <c r="I32" s="6">
        <v>79</v>
      </c>
      <c r="J32" s="17">
        <f t="shared" si="0"/>
        <v>8</v>
      </c>
      <c r="K32" s="17">
        <f t="shared" si="1"/>
        <v>26</v>
      </c>
      <c r="L32" s="6">
        <v>69</v>
      </c>
      <c r="M32" s="17">
        <f t="shared" si="2"/>
        <v>-42</v>
      </c>
      <c r="N32" s="17">
        <f t="shared" si="3"/>
        <v>-14</v>
      </c>
      <c r="O32" s="2">
        <v>61</v>
      </c>
      <c r="P32" s="17">
        <f t="shared" si="4"/>
        <v>16</v>
      </c>
      <c r="Q32" s="17">
        <v>47</v>
      </c>
      <c r="R32" s="17">
        <f t="shared" si="5"/>
        <v>0</v>
      </c>
      <c r="S32" s="17">
        <v>47</v>
      </c>
      <c r="T32" s="17">
        <f t="shared" si="6"/>
        <v>4</v>
      </c>
      <c r="U32" s="17">
        <v>43</v>
      </c>
      <c r="V32" s="17">
        <f t="shared" si="7"/>
        <v>24</v>
      </c>
      <c r="W32" s="17">
        <v>19</v>
      </c>
      <c r="X32" s="17">
        <f t="shared" si="8"/>
        <v>-12</v>
      </c>
      <c r="Y32" s="18">
        <v>31</v>
      </c>
      <c r="Z32" s="18">
        <f t="shared" si="9"/>
        <v>4</v>
      </c>
      <c r="AA32" s="17">
        <v>27</v>
      </c>
      <c r="AB32" s="17">
        <f t="shared" si="10"/>
        <v>-4</v>
      </c>
      <c r="AC32" s="17">
        <v>31</v>
      </c>
      <c r="AD32" t="e">
        <f>VLOOKUP(A32,#REF!,63,0)</f>
        <v>#REF!</v>
      </c>
      <c r="AE32" t="s">
        <v>163</v>
      </c>
    </row>
    <row r="33" spans="1:31" x14ac:dyDescent="0.25">
      <c r="A33" s="6" t="s">
        <v>31</v>
      </c>
      <c r="B33" s="17">
        <f t="shared" si="11"/>
        <v>4</v>
      </c>
      <c r="C33" s="17">
        <f t="shared" si="12"/>
        <v>14</v>
      </c>
      <c r="D33" s="6">
        <f>VLOOKUP(A33,'Рейтинг места 9 мес 2019 '!A:O,15,0)</f>
        <v>62</v>
      </c>
      <c r="E33" s="6">
        <v>58</v>
      </c>
      <c r="F33" s="6">
        <v>57</v>
      </c>
      <c r="G33" s="17">
        <v>49</v>
      </c>
      <c r="H33" s="17">
        <f t="shared" si="13"/>
        <v>-11</v>
      </c>
      <c r="I33" s="6">
        <v>48</v>
      </c>
      <c r="J33" s="17">
        <f t="shared" si="0"/>
        <v>-7</v>
      </c>
      <c r="K33" s="17">
        <f t="shared" si="1"/>
        <v>-15</v>
      </c>
      <c r="L33" s="6">
        <v>42</v>
      </c>
      <c r="M33" s="17">
        <f t="shared" si="2"/>
        <v>18</v>
      </c>
      <c r="N33" s="17">
        <f t="shared" si="3"/>
        <v>10</v>
      </c>
      <c r="O33" s="2">
        <v>49</v>
      </c>
      <c r="P33" s="17">
        <f t="shared" si="4"/>
        <v>-7</v>
      </c>
      <c r="Q33" s="17">
        <v>59</v>
      </c>
      <c r="R33" s="17">
        <f t="shared" si="5"/>
        <v>0</v>
      </c>
      <c r="S33" s="17">
        <v>59</v>
      </c>
      <c r="T33" s="17">
        <f t="shared" si="6"/>
        <v>2</v>
      </c>
      <c r="U33" s="17">
        <v>57</v>
      </c>
      <c r="V33" s="17">
        <f t="shared" si="7"/>
        <v>-10</v>
      </c>
      <c r="W33" s="17">
        <v>67</v>
      </c>
      <c r="X33" s="17">
        <f t="shared" si="8"/>
        <v>1</v>
      </c>
      <c r="Y33" s="18">
        <v>66</v>
      </c>
      <c r="Z33" s="18">
        <f t="shared" si="9"/>
        <v>5</v>
      </c>
      <c r="AA33" s="17">
        <v>61</v>
      </c>
      <c r="AB33" s="17">
        <f t="shared" si="10"/>
        <v>2</v>
      </c>
      <c r="AC33" s="17">
        <v>59</v>
      </c>
      <c r="AD33" t="e">
        <f>VLOOKUP(A33,#REF!,63,0)</f>
        <v>#REF!</v>
      </c>
    </row>
    <row r="34" spans="1:31" x14ac:dyDescent="0.25">
      <c r="A34" s="6" t="s">
        <v>32</v>
      </c>
      <c r="B34" s="17">
        <f t="shared" si="11"/>
        <v>2</v>
      </c>
      <c r="C34" s="17">
        <f t="shared" si="12"/>
        <v>-7</v>
      </c>
      <c r="D34" s="6">
        <f>VLOOKUP(A34,'Рейтинг места 9 мес 2019 '!A:O,15,0)</f>
        <v>69</v>
      </c>
      <c r="E34" s="6">
        <v>67</v>
      </c>
      <c r="F34" s="6">
        <v>51</v>
      </c>
      <c r="G34" s="17">
        <v>76</v>
      </c>
      <c r="H34" s="17">
        <f t="shared" si="13"/>
        <v>-5</v>
      </c>
      <c r="I34" s="6">
        <v>76</v>
      </c>
      <c r="J34" s="17">
        <f t="shared" si="0"/>
        <v>13</v>
      </c>
      <c r="K34" s="17">
        <f t="shared" si="1"/>
        <v>3</v>
      </c>
      <c r="L34" s="6">
        <v>76</v>
      </c>
      <c r="M34" s="17">
        <f t="shared" si="2"/>
        <v>12</v>
      </c>
      <c r="N34" s="17">
        <f t="shared" si="3"/>
        <v>14</v>
      </c>
      <c r="O34" s="2">
        <v>63</v>
      </c>
      <c r="P34" s="17">
        <f t="shared" si="4"/>
        <v>4</v>
      </c>
      <c r="Q34" s="17">
        <v>77</v>
      </c>
      <c r="R34" s="17">
        <f t="shared" si="5"/>
        <v>-4</v>
      </c>
      <c r="S34" s="17">
        <v>81</v>
      </c>
      <c r="T34" s="17">
        <f t="shared" si="6"/>
        <v>8</v>
      </c>
      <c r="U34" s="17">
        <v>73</v>
      </c>
      <c r="V34" s="17">
        <f t="shared" si="7"/>
        <v>-2</v>
      </c>
      <c r="W34" s="17">
        <v>75</v>
      </c>
      <c r="X34" s="17">
        <f t="shared" si="8"/>
        <v>2</v>
      </c>
      <c r="Y34" s="18">
        <v>73</v>
      </c>
      <c r="Z34" s="18">
        <f t="shared" si="9"/>
        <v>3</v>
      </c>
      <c r="AA34" s="17">
        <v>70</v>
      </c>
      <c r="AB34" s="17">
        <f t="shared" si="10"/>
        <v>23</v>
      </c>
      <c r="AC34" s="17">
        <v>47</v>
      </c>
      <c r="AD34" t="e">
        <f>VLOOKUP(A34,#REF!,63,0)</f>
        <v>#REF!</v>
      </c>
    </row>
    <row r="35" spans="1:31" x14ac:dyDescent="0.25">
      <c r="A35" s="6" t="s">
        <v>33</v>
      </c>
      <c r="B35" s="17">
        <f t="shared" si="11"/>
        <v>-1</v>
      </c>
      <c r="C35" s="17">
        <f t="shared" si="12"/>
        <v>-7</v>
      </c>
      <c r="D35" s="6">
        <f>VLOOKUP(A35,'Рейтинг места 9 мес 2019 '!A:O,15,0)</f>
        <v>18</v>
      </c>
      <c r="E35" s="6">
        <v>19</v>
      </c>
      <c r="F35" s="6">
        <v>37</v>
      </c>
      <c r="G35" s="17">
        <v>22</v>
      </c>
      <c r="H35" s="17">
        <f t="shared" si="13"/>
        <v>18</v>
      </c>
      <c r="I35" s="6">
        <v>25</v>
      </c>
      <c r="J35" s="17">
        <f t="shared" ref="J35:J66" si="14">L35-O35</f>
        <v>-6</v>
      </c>
      <c r="K35" s="17">
        <f t="shared" ref="K35:K66" si="15">L35-U35</f>
        <v>27</v>
      </c>
      <c r="L35" s="6">
        <v>32</v>
      </c>
      <c r="M35" s="17">
        <f t="shared" ref="M35:M66" si="16">W35-O35</f>
        <v>-14</v>
      </c>
      <c r="N35" s="17">
        <f t="shared" ref="N35:N66" si="17">Q35-O35</f>
        <v>-26</v>
      </c>
      <c r="O35" s="2">
        <v>38</v>
      </c>
      <c r="P35" s="17">
        <f t="shared" ref="P35:P66" si="18">Q35-Y35</f>
        <v>3</v>
      </c>
      <c r="Q35" s="17">
        <v>12</v>
      </c>
      <c r="R35" s="17">
        <f t="shared" ref="R35:R66" si="19">Q35-S35</f>
        <v>5</v>
      </c>
      <c r="S35" s="17">
        <v>7</v>
      </c>
      <c r="T35" s="17">
        <f t="shared" ref="T35:T66" si="20">S35-U35</f>
        <v>2</v>
      </c>
      <c r="U35" s="17">
        <v>5</v>
      </c>
      <c r="V35" s="17">
        <f t="shared" ref="V35:V66" si="21">U35-W35</f>
        <v>-19</v>
      </c>
      <c r="W35" s="17">
        <v>24</v>
      </c>
      <c r="X35" s="17">
        <f t="shared" ref="X35:X66" si="22">W35-Y35</f>
        <v>15</v>
      </c>
      <c r="Y35" s="18">
        <v>9</v>
      </c>
      <c r="Z35" s="18">
        <f t="shared" ref="Z35:Z66" si="23">Y35-AA35</f>
        <v>0</v>
      </c>
      <c r="AA35" s="17">
        <v>9</v>
      </c>
      <c r="AB35" s="17">
        <f t="shared" ref="AB35:AB66" si="24">AA35-AC35</f>
        <v>3</v>
      </c>
      <c r="AC35" s="17">
        <v>6</v>
      </c>
      <c r="AD35" t="e">
        <f>VLOOKUP(A35,#REF!,63,0)</f>
        <v>#REF!</v>
      </c>
      <c r="AE35" t="s">
        <v>163</v>
      </c>
    </row>
    <row r="36" spans="1:31" x14ac:dyDescent="0.25">
      <c r="A36" s="6" t="s">
        <v>34</v>
      </c>
      <c r="B36" s="17">
        <f t="shared" si="11"/>
        <v>18</v>
      </c>
      <c r="C36" s="17">
        <f t="shared" si="12"/>
        <v>41</v>
      </c>
      <c r="D36" s="6">
        <f>VLOOKUP(A36,'Рейтинг места 9 мес 2019 '!A:O,15,0)</f>
        <v>53</v>
      </c>
      <c r="E36" s="6">
        <v>35</v>
      </c>
      <c r="F36" s="6">
        <v>49</v>
      </c>
      <c r="G36" s="17">
        <v>13</v>
      </c>
      <c r="H36" s="17">
        <f t="shared" si="13"/>
        <v>-11</v>
      </c>
      <c r="I36" s="6">
        <v>12</v>
      </c>
      <c r="J36" s="17">
        <f t="shared" si="14"/>
        <v>7</v>
      </c>
      <c r="K36" s="17">
        <f t="shared" si="15"/>
        <v>-13</v>
      </c>
      <c r="L36" s="6">
        <v>12</v>
      </c>
      <c r="M36" s="17">
        <f t="shared" si="16"/>
        <v>29</v>
      </c>
      <c r="N36" s="17">
        <f t="shared" si="17"/>
        <v>17</v>
      </c>
      <c r="O36" s="2">
        <v>5</v>
      </c>
      <c r="P36" s="17">
        <f t="shared" si="18"/>
        <v>-13</v>
      </c>
      <c r="Q36" s="17">
        <v>22</v>
      </c>
      <c r="R36" s="17">
        <f t="shared" si="19"/>
        <v>-1</v>
      </c>
      <c r="S36" s="17">
        <v>23</v>
      </c>
      <c r="T36" s="17">
        <f t="shared" si="20"/>
        <v>-2</v>
      </c>
      <c r="U36" s="17">
        <v>25</v>
      </c>
      <c r="V36" s="17">
        <f t="shared" si="21"/>
        <v>-9</v>
      </c>
      <c r="W36" s="17">
        <v>34</v>
      </c>
      <c r="X36" s="17">
        <f t="shared" si="22"/>
        <v>-1</v>
      </c>
      <c r="Y36" s="18">
        <v>35</v>
      </c>
      <c r="Z36" s="18">
        <f t="shared" si="23"/>
        <v>1</v>
      </c>
      <c r="AA36" s="17">
        <v>34</v>
      </c>
      <c r="AB36" s="17">
        <f t="shared" si="24"/>
        <v>0</v>
      </c>
      <c r="AC36" s="17">
        <v>34</v>
      </c>
      <c r="AD36" t="e">
        <f>VLOOKUP(A36,#REF!,63,0)</f>
        <v>#REF!</v>
      </c>
    </row>
    <row r="37" spans="1:31" x14ac:dyDescent="0.25">
      <c r="A37" s="6" t="s">
        <v>35</v>
      </c>
      <c r="B37" s="17">
        <f t="shared" si="11"/>
        <v>-5</v>
      </c>
      <c r="C37" s="17">
        <f t="shared" si="12"/>
        <v>7</v>
      </c>
      <c r="D37" s="6">
        <f>VLOOKUP(A37,'Рейтинг места 9 мес 2019 '!A:O,15,0)</f>
        <v>31</v>
      </c>
      <c r="E37" s="6">
        <v>36</v>
      </c>
      <c r="F37" s="6">
        <v>10</v>
      </c>
      <c r="G37" s="17">
        <v>24</v>
      </c>
      <c r="H37" s="17">
        <f t="shared" si="13"/>
        <v>-27</v>
      </c>
      <c r="I37" s="6">
        <v>24</v>
      </c>
      <c r="J37" s="17">
        <f t="shared" si="14"/>
        <v>4</v>
      </c>
      <c r="K37" s="17">
        <f t="shared" si="15"/>
        <v>-19</v>
      </c>
      <c r="L37" s="6">
        <v>29</v>
      </c>
      <c r="M37" s="17">
        <f t="shared" si="16"/>
        <v>36</v>
      </c>
      <c r="N37" s="17">
        <f t="shared" si="17"/>
        <v>21</v>
      </c>
      <c r="O37" s="2">
        <v>25</v>
      </c>
      <c r="P37" s="17">
        <f t="shared" si="18"/>
        <v>-33</v>
      </c>
      <c r="Q37" s="17">
        <v>46</v>
      </c>
      <c r="R37" s="17">
        <f t="shared" si="19"/>
        <v>-5</v>
      </c>
      <c r="S37" s="17">
        <v>51</v>
      </c>
      <c r="T37" s="17">
        <f t="shared" si="20"/>
        <v>3</v>
      </c>
      <c r="U37" s="17">
        <v>48</v>
      </c>
      <c r="V37" s="17">
        <f t="shared" si="21"/>
        <v>-13</v>
      </c>
      <c r="W37" s="17">
        <v>61</v>
      </c>
      <c r="X37" s="17">
        <f t="shared" si="22"/>
        <v>-18</v>
      </c>
      <c r="Y37" s="18">
        <v>79</v>
      </c>
      <c r="Z37" s="18">
        <f t="shared" si="23"/>
        <v>-3</v>
      </c>
      <c r="AA37" s="17">
        <v>82</v>
      </c>
      <c r="AB37" s="17">
        <f t="shared" si="24"/>
        <v>-2</v>
      </c>
      <c r="AC37" s="17">
        <v>84</v>
      </c>
      <c r="AD37" t="e">
        <f>VLOOKUP(A37,#REF!,63,0)</f>
        <v>#REF!</v>
      </c>
    </row>
    <row r="38" spans="1:31" x14ac:dyDescent="0.25">
      <c r="A38" s="6" t="s">
        <v>36</v>
      </c>
      <c r="B38" s="17">
        <f t="shared" si="11"/>
        <v>5</v>
      </c>
      <c r="C38" s="17">
        <f t="shared" si="12"/>
        <v>10</v>
      </c>
      <c r="D38" s="6">
        <f>VLOOKUP(A38,'Рейтинг места 9 мес 2019 '!A:O,15,0)</f>
        <v>65</v>
      </c>
      <c r="E38" s="6">
        <v>60</v>
      </c>
      <c r="F38" s="6">
        <v>52</v>
      </c>
      <c r="G38" s="17">
        <v>52</v>
      </c>
      <c r="H38" s="17">
        <f t="shared" si="13"/>
        <v>22</v>
      </c>
      <c r="I38" s="6">
        <v>55</v>
      </c>
      <c r="J38" s="17">
        <f t="shared" si="14"/>
        <v>-11</v>
      </c>
      <c r="K38" s="17">
        <f t="shared" si="15"/>
        <v>27</v>
      </c>
      <c r="L38" s="6">
        <v>58</v>
      </c>
      <c r="M38" s="17">
        <f t="shared" si="16"/>
        <v>-48</v>
      </c>
      <c r="N38" s="17">
        <f t="shared" si="17"/>
        <v>-31</v>
      </c>
      <c r="O38" s="2">
        <v>69</v>
      </c>
      <c r="P38" s="17">
        <f t="shared" si="18"/>
        <v>4</v>
      </c>
      <c r="Q38" s="17">
        <v>38</v>
      </c>
      <c r="R38" s="17">
        <f t="shared" si="19"/>
        <v>5</v>
      </c>
      <c r="S38" s="17">
        <v>33</v>
      </c>
      <c r="T38" s="17">
        <f t="shared" si="20"/>
        <v>2</v>
      </c>
      <c r="U38" s="17">
        <v>31</v>
      </c>
      <c r="V38" s="17">
        <f t="shared" si="21"/>
        <v>10</v>
      </c>
      <c r="W38" s="17">
        <v>21</v>
      </c>
      <c r="X38" s="17">
        <f t="shared" si="22"/>
        <v>-13</v>
      </c>
      <c r="Y38" s="18">
        <v>34</v>
      </c>
      <c r="Z38" s="18">
        <f t="shared" si="23"/>
        <v>-3</v>
      </c>
      <c r="AA38" s="17">
        <v>37</v>
      </c>
      <c r="AB38" s="17">
        <f t="shared" si="24"/>
        <v>0</v>
      </c>
      <c r="AC38" s="17">
        <v>37</v>
      </c>
      <c r="AD38" t="e">
        <f>VLOOKUP(A38,#REF!,63,0)</f>
        <v>#REF!</v>
      </c>
    </row>
    <row r="39" spans="1:31" x14ac:dyDescent="0.25">
      <c r="A39" s="6" t="s">
        <v>37</v>
      </c>
      <c r="B39" s="17">
        <f t="shared" si="11"/>
        <v>-3</v>
      </c>
      <c r="C39" s="17">
        <f t="shared" si="12"/>
        <v>-25</v>
      </c>
      <c r="D39" s="6">
        <f>VLOOKUP(A39,'Рейтинг места 9 мес 2019 '!A:O,15,0)</f>
        <v>45</v>
      </c>
      <c r="E39" s="6">
        <v>48</v>
      </c>
      <c r="F39" s="6">
        <v>34</v>
      </c>
      <c r="G39" s="17">
        <v>61</v>
      </c>
      <c r="H39" s="17">
        <f t="shared" si="13"/>
        <v>-2</v>
      </c>
      <c r="I39" s="6">
        <v>70</v>
      </c>
      <c r="J39" s="17">
        <f t="shared" si="14"/>
        <v>5</v>
      </c>
      <c r="K39" s="17">
        <f t="shared" si="15"/>
        <v>-10</v>
      </c>
      <c r="L39" s="6">
        <v>70</v>
      </c>
      <c r="M39" s="17">
        <f t="shared" si="16"/>
        <v>12</v>
      </c>
      <c r="N39" s="17">
        <f t="shared" si="17"/>
        <v>5</v>
      </c>
      <c r="O39" s="2">
        <v>65</v>
      </c>
      <c r="P39" s="17">
        <f t="shared" si="18"/>
        <v>10</v>
      </c>
      <c r="Q39" s="17">
        <v>70</v>
      </c>
      <c r="R39" s="17">
        <f t="shared" si="19"/>
        <v>-2</v>
      </c>
      <c r="S39" s="17">
        <v>72</v>
      </c>
      <c r="T39" s="17">
        <f t="shared" si="20"/>
        <v>-8</v>
      </c>
      <c r="U39" s="17">
        <v>80</v>
      </c>
      <c r="V39" s="17">
        <f t="shared" si="21"/>
        <v>3</v>
      </c>
      <c r="W39" s="17">
        <v>77</v>
      </c>
      <c r="X39" s="17">
        <f t="shared" si="22"/>
        <v>17</v>
      </c>
      <c r="Y39" s="18">
        <v>60</v>
      </c>
      <c r="Z39" s="18">
        <f t="shared" si="23"/>
        <v>-2</v>
      </c>
      <c r="AA39" s="17">
        <v>62</v>
      </c>
      <c r="AB39" s="17">
        <f t="shared" si="24"/>
        <v>0</v>
      </c>
      <c r="AC39" s="17">
        <v>62</v>
      </c>
      <c r="AD39" t="e">
        <f>VLOOKUP(A39,#REF!,63,0)</f>
        <v>#REF!</v>
      </c>
    </row>
    <row r="40" spans="1:31" x14ac:dyDescent="0.25">
      <c r="A40" s="6" t="s">
        <v>38</v>
      </c>
      <c r="B40" s="17">
        <f t="shared" si="11"/>
        <v>1</v>
      </c>
      <c r="C40" s="17">
        <f t="shared" si="12"/>
        <v>21</v>
      </c>
      <c r="D40" s="6">
        <f>VLOOKUP(A40,'Рейтинг места 9 мес 2019 '!A:O,15,0)</f>
        <v>38</v>
      </c>
      <c r="E40" s="6">
        <v>37</v>
      </c>
      <c r="F40" s="6">
        <v>20</v>
      </c>
      <c r="G40" s="17">
        <v>14</v>
      </c>
      <c r="H40" s="17">
        <f t="shared" si="13"/>
        <v>-12</v>
      </c>
      <c r="I40" s="6">
        <v>17</v>
      </c>
      <c r="J40" s="17">
        <f t="shared" si="14"/>
        <v>-3</v>
      </c>
      <c r="K40" s="17">
        <f t="shared" si="15"/>
        <v>-12</v>
      </c>
      <c r="L40" s="6">
        <v>17</v>
      </c>
      <c r="M40" s="17">
        <f t="shared" si="16"/>
        <v>17</v>
      </c>
      <c r="N40" s="17">
        <f t="shared" si="17"/>
        <v>9</v>
      </c>
      <c r="O40" s="2">
        <v>20</v>
      </c>
      <c r="P40" s="17">
        <f t="shared" si="18"/>
        <v>-28</v>
      </c>
      <c r="Q40" s="17">
        <v>29</v>
      </c>
      <c r="R40" s="17">
        <f t="shared" si="19"/>
        <v>0</v>
      </c>
      <c r="S40" s="17">
        <v>29</v>
      </c>
      <c r="T40" s="17">
        <f t="shared" si="20"/>
        <v>0</v>
      </c>
      <c r="U40" s="17">
        <v>29</v>
      </c>
      <c r="V40" s="17">
        <f t="shared" si="21"/>
        <v>-8</v>
      </c>
      <c r="W40" s="17">
        <v>37</v>
      </c>
      <c r="X40" s="17">
        <f t="shared" si="22"/>
        <v>-20</v>
      </c>
      <c r="Y40" s="18">
        <v>57</v>
      </c>
      <c r="Z40" s="18">
        <f t="shared" si="23"/>
        <v>1</v>
      </c>
      <c r="AA40" s="17">
        <v>56</v>
      </c>
      <c r="AB40" s="17">
        <f t="shared" si="24"/>
        <v>-15</v>
      </c>
      <c r="AC40" s="17">
        <v>71</v>
      </c>
      <c r="AD40" t="e">
        <f>VLOOKUP(A40,#REF!,63,0)</f>
        <v>#REF!</v>
      </c>
    </row>
    <row r="41" spans="1:31" x14ac:dyDescent="0.25">
      <c r="A41" s="6" t="s">
        <v>39</v>
      </c>
      <c r="B41" s="17">
        <f t="shared" si="11"/>
        <v>2</v>
      </c>
      <c r="C41" s="17">
        <f t="shared" si="12"/>
        <v>4</v>
      </c>
      <c r="D41" s="6">
        <f>VLOOKUP(A41,'Рейтинг места 9 мес 2019 '!A:O,15,0)</f>
        <v>7</v>
      </c>
      <c r="E41" s="6">
        <v>5</v>
      </c>
      <c r="F41" s="6">
        <v>3</v>
      </c>
      <c r="G41" s="17">
        <v>3</v>
      </c>
      <c r="H41" s="17">
        <f t="shared" si="13"/>
        <v>-3</v>
      </c>
      <c r="I41" s="6">
        <v>3</v>
      </c>
      <c r="J41" s="17">
        <f t="shared" si="14"/>
        <v>0</v>
      </c>
      <c r="K41" s="17">
        <f t="shared" si="15"/>
        <v>-10</v>
      </c>
      <c r="L41" s="6">
        <v>3</v>
      </c>
      <c r="M41" s="17">
        <f t="shared" si="16"/>
        <v>10</v>
      </c>
      <c r="N41" s="17">
        <f t="shared" si="17"/>
        <v>1</v>
      </c>
      <c r="O41" s="2">
        <v>3</v>
      </c>
      <c r="P41" s="17">
        <f t="shared" si="18"/>
        <v>-9</v>
      </c>
      <c r="Q41" s="17">
        <v>4</v>
      </c>
      <c r="R41" s="17">
        <f t="shared" si="19"/>
        <v>-2</v>
      </c>
      <c r="S41" s="17">
        <v>6</v>
      </c>
      <c r="T41" s="17">
        <f t="shared" si="20"/>
        <v>-7</v>
      </c>
      <c r="U41" s="17">
        <v>13</v>
      </c>
      <c r="V41" s="17">
        <f t="shared" si="21"/>
        <v>0</v>
      </c>
      <c r="W41" s="17">
        <v>13</v>
      </c>
      <c r="X41" s="17">
        <f t="shared" si="22"/>
        <v>0</v>
      </c>
      <c r="Y41" s="18">
        <v>13</v>
      </c>
      <c r="Z41" s="18">
        <f t="shared" si="23"/>
        <v>0</v>
      </c>
      <c r="AA41" s="17">
        <v>13</v>
      </c>
      <c r="AB41" s="17">
        <f t="shared" si="24"/>
        <v>-3</v>
      </c>
      <c r="AC41" s="17">
        <v>16</v>
      </c>
      <c r="AD41" t="e">
        <f>VLOOKUP(A41,#REF!,63,0)</f>
        <v>#REF!</v>
      </c>
    </row>
    <row r="42" spans="1:31" x14ac:dyDescent="0.25">
      <c r="A42" s="6" t="s">
        <v>40</v>
      </c>
      <c r="B42" s="17">
        <f t="shared" si="11"/>
        <v>-3</v>
      </c>
      <c r="C42" s="17">
        <f t="shared" si="12"/>
        <v>26</v>
      </c>
      <c r="D42" s="6">
        <f>VLOOKUP(A42,'Рейтинг места 9 мес 2019 '!A:O,15,0)</f>
        <v>78</v>
      </c>
      <c r="E42" s="6">
        <v>81</v>
      </c>
      <c r="F42" s="6">
        <v>71</v>
      </c>
      <c r="G42" s="17">
        <v>64</v>
      </c>
      <c r="H42" s="17">
        <f t="shared" si="13"/>
        <v>-8</v>
      </c>
      <c r="I42" s="6">
        <v>52</v>
      </c>
      <c r="J42" s="17">
        <f t="shared" si="14"/>
        <v>8</v>
      </c>
      <c r="K42" s="17">
        <f t="shared" si="15"/>
        <v>-19</v>
      </c>
      <c r="L42" s="6">
        <v>39</v>
      </c>
      <c r="M42" s="17">
        <f t="shared" si="16"/>
        <v>31</v>
      </c>
      <c r="N42" s="17">
        <f t="shared" si="17"/>
        <v>31</v>
      </c>
      <c r="O42" s="2">
        <v>31</v>
      </c>
      <c r="P42" s="17">
        <f t="shared" si="18"/>
        <v>8</v>
      </c>
      <c r="Q42" s="17">
        <v>62</v>
      </c>
      <c r="R42" s="17">
        <f t="shared" si="19"/>
        <v>2</v>
      </c>
      <c r="S42" s="17">
        <v>60</v>
      </c>
      <c r="T42" s="17">
        <f t="shared" si="20"/>
        <v>2</v>
      </c>
      <c r="U42" s="17">
        <v>58</v>
      </c>
      <c r="V42" s="17">
        <f t="shared" si="21"/>
        <v>-4</v>
      </c>
      <c r="W42" s="17">
        <v>62</v>
      </c>
      <c r="X42" s="17">
        <f t="shared" si="22"/>
        <v>8</v>
      </c>
      <c r="Y42" s="18">
        <v>54</v>
      </c>
      <c r="Z42" s="18">
        <f t="shared" si="23"/>
        <v>-9</v>
      </c>
      <c r="AA42" s="17">
        <v>63</v>
      </c>
      <c r="AB42" s="17">
        <f t="shared" si="24"/>
        <v>28</v>
      </c>
      <c r="AC42" s="17">
        <v>35</v>
      </c>
      <c r="AD42" t="e">
        <f>VLOOKUP(A42,#REF!,63,0)</f>
        <v>#REF!</v>
      </c>
    </row>
    <row r="43" spans="1:31" x14ac:dyDescent="0.25">
      <c r="A43" s="6" t="s">
        <v>41</v>
      </c>
      <c r="B43" s="17">
        <f t="shared" si="11"/>
        <v>3</v>
      </c>
      <c r="C43" s="17">
        <f t="shared" si="12"/>
        <v>-7</v>
      </c>
      <c r="D43" s="6">
        <f>VLOOKUP(A43,'Рейтинг места 9 мес 2019 '!A:O,15,0)</f>
        <v>20</v>
      </c>
      <c r="E43" s="6">
        <v>17</v>
      </c>
      <c r="F43" s="6">
        <v>8</v>
      </c>
      <c r="G43" s="17">
        <v>25</v>
      </c>
      <c r="H43" s="17">
        <f t="shared" si="13"/>
        <v>-1</v>
      </c>
      <c r="I43" s="6">
        <v>27</v>
      </c>
      <c r="J43" s="17">
        <f t="shared" si="14"/>
        <v>-6</v>
      </c>
      <c r="K43" s="17">
        <f t="shared" si="15"/>
        <v>-8</v>
      </c>
      <c r="L43" s="6">
        <v>22</v>
      </c>
      <c r="M43" s="17">
        <f t="shared" si="16"/>
        <v>-3</v>
      </c>
      <c r="N43" s="17">
        <f t="shared" si="17"/>
        <v>-1</v>
      </c>
      <c r="O43" s="2">
        <v>28</v>
      </c>
      <c r="P43" s="17">
        <f t="shared" si="18"/>
        <v>4</v>
      </c>
      <c r="Q43" s="17">
        <v>27</v>
      </c>
      <c r="R43" s="17">
        <f t="shared" si="19"/>
        <v>-1</v>
      </c>
      <c r="S43" s="17">
        <v>28</v>
      </c>
      <c r="T43" s="17">
        <f t="shared" si="20"/>
        <v>-2</v>
      </c>
      <c r="U43" s="17">
        <v>30</v>
      </c>
      <c r="V43" s="17">
        <f t="shared" si="21"/>
        <v>5</v>
      </c>
      <c r="W43" s="17">
        <v>25</v>
      </c>
      <c r="X43" s="17">
        <f t="shared" si="22"/>
        <v>2</v>
      </c>
      <c r="Y43" s="18">
        <v>23</v>
      </c>
      <c r="Z43" s="18">
        <f t="shared" si="23"/>
        <v>5</v>
      </c>
      <c r="AA43" s="17">
        <v>18</v>
      </c>
      <c r="AB43" s="17">
        <f t="shared" si="24"/>
        <v>-3</v>
      </c>
      <c r="AC43" s="17">
        <v>21</v>
      </c>
      <c r="AD43" t="e">
        <f>VLOOKUP(A43,#REF!,63,0)</f>
        <v>#REF!</v>
      </c>
    </row>
    <row r="44" spans="1:31" x14ac:dyDescent="0.25">
      <c r="A44" s="6" t="s">
        <v>42</v>
      </c>
      <c r="B44" s="17">
        <f t="shared" si="11"/>
        <v>-7</v>
      </c>
      <c r="C44" s="17">
        <f t="shared" si="12"/>
        <v>-45</v>
      </c>
      <c r="D44" s="6">
        <f>VLOOKUP(A44,'Рейтинг места 9 мес 2019 '!A:O,15,0)</f>
        <v>31</v>
      </c>
      <c r="E44" s="6">
        <v>38</v>
      </c>
      <c r="F44" s="6">
        <v>43</v>
      </c>
      <c r="G44" s="17">
        <v>73</v>
      </c>
      <c r="H44" s="17">
        <f t="shared" si="13"/>
        <v>14</v>
      </c>
      <c r="I44" s="6">
        <v>76</v>
      </c>
      <c r="J44" s="17">
        <f t="shared" si="14"/>
        <v>1</v>
      </c>
      <c r="K44" s="17">
        <f t="shared" si="15"/>
        <v>7</v>
      </c>
      <c r="L44" s="6">
        <v>71</v>
      </c>
      <c r="M44" s="17">
        <f t="shared" si="16"/>
        <v>-5</v>
      </c>
      <c r="N44" s="17">
        <f t="shared" si="17"/>
        <v>-8</v>
      </c>
      <c r="O44" s="2">
        <v>70</v>
      </c>
      <c r="P44" s="17">
        <f t="shared" si="18"/>
        <v>35</v>
      </c>
      <c r="Q44" s="17">
        <v>62</v>
      </c>
      <c r="R44" s="17">
        <f t="shared" si="19"/>
        <v>0</v>
      </c>
      <c r="S44" s="17">
        <v>62</v>
      </c>
      <c r="T44" s="17">
        <f t="shared" si="20"/>
        <v>-2</v>
      </c>
      <c r="U44" s="17">
        <v>64</v>
      </c>
      <c r="V44" s="17">
        <f t="shared" si="21"/>
        <v>-1</v>
      </c>
      <c r="W44" s="17">
        <v>65</v>
      </c>
      <c r="X44" s="17">
        <f t="shared" si="22"/>
        <v>38</v>
      </c>
      <c r="Y44" s="18">
        <v>27</v>
      </c>
      <c r="Z44" s="18">
        <f t="shared" si="23"/>
        <v>2</v>
      </c>
      <c r="AA44" s="17">
        <v>25</v>
      </c>
      <c r="AB44" s="17">
        <f t="shared" si="24"/>
        <v>7</v>
      </c>
      <c r="AC44" s="17">
        <v>18</v>
      </c>
      <c r="AD44" t="e">
        <f>VLOOKUP(A44,#REF!,63,0)</f>
        <v>#REF!</v>
      </c>
      <c r="AE44" t="s">
        <v>163</v>
      </c>
    </row>
    <row r="45" spans="1:31" x14ac:dyDescent="0.25">
      <c r="A45" s="6" t="s">
        <v>43</v>
      </c>
      <c r="B45" s="17">
        <f t="shared" si="11"/>
        <v>-2</v>
      </c>
      <c r="C45" s="17">
        <f t="shared" si="12"/>
        <v>18</v>
      </c>
      <c r="D45" s="6">
        <f>VLOOKUP(A45,'Рейтинг места 9 мес 2019 '!A:O,15,0)</f>
        <v>59</v>
      </c>
      <c r="E45" s="6">
        <v>61</v>
      </c>
      <c r="F45" s="6">
        <v>64</v>
      </c>
      <c r="G45" s="17">
        <v>41</v>
      </c>
      <c r="H45" s="17">
        <f t="shared" si="13"/>
        <v>-14</v>
      </c>
      <c r="I45" s="6">
        <v>41</v>
      </c>
      <c r="J45" s="17">
        <f t="shared" si="14"/>
        <v>3</v>
      </c>
      <c r="K45" s="17">
        <f t="shared" si="15"/>
        <v>-18</v>
      </c>
      <c r="L45" s="6">
        <v>49</v>
      </c>
      <c r="M45" s="17">
        <f t="shared" si="16"/>
        <v>22</v>
      </c>
      <c r="N45" s="17">
        <f t="shared" si="17"/>
        <v>3</v>
      </c>
      <c r="O45" s="2">
        <v>46</v>
      </c>
      <c r="P45" s="17">
        <f t="shared" si="18"/>
        <v>-15</v>
      </c>
      <c r="Q45" s="17">
        <v>49</v>
      </c>
      <c r="R45" s="17">
        <f t="shared" si="19"/>
        <v>-6</v>
      </c>
      <c r="S45" s="17">
        <v>55</v>
      </c>
      <c r="T45" s="17">
        <f t="shared" si="20"/>
        <v>-12</v>
      </c>
      <c r="U45" s="17">
        <v>67</v>
      </c>
      <c r="V45" s="17">
        <f t="shared" si="21"/>
        <v>-1</v>
      </c>
      <c r="W45" s="17">
        <v>68</v>
      </c>
      <c r="X45" s="17">
        <f t="shared" si="22"/>
        <v>4</v>
      </c>
      <c r="Y45" s="18">
        <v>64</v>
      </c>
      <c r="Z45" s="18">
        <f t="shared" si="23"/>
        <v>-5</v>
      </c>
      <c r="AA45" s="17">
        <v>69</v>
      </c>
      <c r="AB45" s="17">
        <f t="shared" si="24"/>
        <v>-3</v>
      </c>
      <c r="AC45" s="17">
        <v>72</v>
      </c>
      <c r="AD45" t="e">
        <f>VLOOKUP(A45,#REF!,63,0)</f>
        <v>#REF!</v>
      </c>
    </row>
    <row r="46" spans="1:31" x14ac:dyDescent="0.25">
      <c r="A46" s="6" t="s">
        <v>44</v>
      </c>
      <c r="B46" s="17">
        <f t="shared" si="11"/>
        <v>-2</v>
      </c>
      <c r="C46" s="17">
        <f t="shared" si="12"/>
        <v>16</v>
      </c>
      <c r="D46" s="6">
        <f>VLOOKUP(A46,'Рейтинг места 9 мес 2019 '!A:O,15,0)</f>
        <v>54</v>
      </c>
      <c r="E46" s="6">
        <v>56</v>
      </c>
      <c r="F46" s="6">
        <v>54</v>
      </c>
      <c r="G46" s="17">
        <v>40</v>
      </c>
      <c r="H46" s="17">
        <f t="shared" si="13"/>
        <v>-1</v>
      </c>
      <c r="I46" s="6">
        <v>38</v>
      </c>
      <c r="J46" s="17">
        <f t="shared" si="14"/>
        <v>4</v>
      </c>
      <c r="K46" s="17">
        <f t="shared" si="15"/>
        <v>9</v>
      </c>
      <c r="L46" s="6">
        <v>46</v>
      </c>
      <c r="M46" s="17">
        <f t="shared" si="16"/>
        <v>5</v>
      </c>
      <c r="N46" s="17">
        <f t="shared" si="17"/>
        <v>-6</v>
      </c>
      <c r="O46" s="2">
        <v>42</v>
      </c>
      <c r="P46" s="17">
        <f t="shared" si="18"/>
        <v>-31</v>
      </c>
      <c r="Q46" s="17">
        <v>36</v>
      </c>
      <c r="R46" s="17">
        <f t="shared" si="19"/>
        <v>-3</v>
      </c>
      <c r="S46" s="17">
        <v>39</v>
      </c>
      <c r="T46" s="17">
        <f t="shared" si="20"/>
        <v>2</v>
      </c>
      <c r="U46" s="17">
        <v>37</v>
      </c>
      <c r="V46" s="17">
        <f t="shared" si="21"/>
        <v>-10</v>
      </c>
      <c r="W46" s="17">
        <v>47</v>
      </c>
      <c r="X46" s="17">
        <f t="shared" si="22"/>
        <v>-20</v>
      </c>
      <c r="Y46" s="18">
        <v>67</v>
      </c>
      <c r="Z46" s="18">
        <f t="shared" si="23"/>
        <v>1</v>
      </c>
      <c r="AA46" s="17">
        <v>66</v>
      </c>
      <c r="AB46" s="17">
        <f t="shared" si="24"/>
        <v>-8</v>
      </c>
      <c r="AC46" s="17">
        <v>74</v>
      </c>
      <c r="AD46" t="e">
        <f>VLOOKUP(A46,#REF!,63,0)</f>
        <v>#REF!</v>
      </c>
    </row>
    <row r="47" spans="1:31" x14ac:dyDescent="0.25">
      <c r="A47" s="6" t="s">
        <v>45</v>
      </c>
      <c r="B47" s="17">
        <f t="shared" si="11"/>
        <v>-3</v>
      </c>
      <c r="C47" s="17">
        <f t="shared" si="12"/>
        <v>2</v>
      </c>
      <c r="D47" s="6">
        <f>VLOOKUP(A47,'Рейтинг места 9 мес 2019 '!A:O,15,0)</f>
        <v>36</v>
      </c>
      <c r="E47" s="6">
        <v>39</v>
      </c>
      <c r="F47" s="6">
        <v>43</v>
      </c>
      <c r="G47" s="17">
        <v>37</v>
      </c>
      <c r="H47" s="17">
        <f t="shared" si="13"/>
        <v>3</v>
      </c>
      <c r="I47" s="6">
        <v>34</v>
      </c>
      <c r="J47" s="17">
        <f t="shared" si="14"/>
        <v>-11</v>
      </c>
      <c r="K47" s="17">
        <f t="shared" si="15"/>
        <v>10</v>
      </c>
      <c r="L47" s="6">
        <v>38</v>
      </c>
      <c r="M47" s="17">
        <f t="shared" si="16"/>
        <v>-21</v>
      </c>
      <c r="N47" s="17">
        <f t="shared" si="17"/>
        <v>-11</v>
      </c>
      <c r="O47" s="2">
        <v>49</v>
      </c>
      <c r="P47" s="17">
        <f t="shared" si="18"/>
        <v>24</v>
      </c>
      <c r="Q47" s="17">
        <v>38</v>
      </c>
      <c r="R47" s="17">
        <f t="shared" si="19"/>
        <v>7</v>
      </c>
      <c r="S47" s="17">
        <v>31</v>
      </c>
      <c r="T47" s="17">
        <f t="shared" si="20"/>
        <v>3</v>
      </c>
      <c r="U47" s="17">
        <v>28</v>
      </c>
      <c r="V47" s="17">
        <f t="shared" si="21"/>
        <v>0</v>
      </c>
      <c r="W47" s="17">
        <v>28</v>
      </c>
      <c r="X47" s="17">
        <f t="shared" si="22"/>
        <v>14</v>
      </c>
      <c r="Y47" s="18">
        <v>14</v>
      </c>
      <c r="Z47" s="18">
        <f t="shared" si="23"/>
        <v>3</v>
      </c>
      <c r="AA47" s="17">
        <v>11</v>
      </c>
      <c r="AB47" s="17">
        <f t="shared" si="24"/>
        <v>2</v>
      </c>
      <c r="AC47" s="17">
        <v>9</v>
      </c>
      <c r="AD47" t="e">
        <f>VLOOKUP(A47,#REF!,63,0)</f>
        <v>#REF!</v>
      </c>
      <c r="AE47" t="s">
        <v>163</v>
      </c>
    </row>
    <row r="48" spans="1:31" x14ac:dyDescent="0.25">
      <c r="A48" s="6" t="s">
        <v>46</v>
      </c>
      <c r="B48" s="17">
        <f t="shared" si="11"/>
        <v>-2</v>
      </c>
      <c r="C48" s="17">
        <f t="shared" si="12"/>
        <v>6</v>
      </c>
      <c r="D48" s="6">
        <f>VLOOKUP(A48,'Рейтинг места 9 мес 2019 '!A:O,15,0)</f>
        <v>81</v>
      </c>
      <c r="E48" s="6">
        <v>83</v>
      </c>
      <c r="F48" s="6">
        <v>82</v>
      </c>
      <c r="G48" s="17">
        <v>76</v>
      </c>
      <c r="H48" s="17">
        <f t="shared" si="13"/>
        <v>10</v>
      </c>
      <c r="I48" s="6">
        <v>75</v>
      </c>
      <c r="J48" s="17">
        <f t="shared" si="14"/>
        <v>0</v>
      </c>
      <c r="K48" s="17">
        <f t="shared" si="15"/>
        <v>0</v>
      </c>
      <c r="L48" s="6">
        <v>72</v>
      </c>
      <c r="M48" s="17">
        <f t="shared" si="16"/>
        <v>7</v>
      </c>
      <c r="N48" s="17">
        <f t="shared" si="17"/>
        <v>2</v>
      </c>
      <c r="O48" s="2">
        <v>72</v>
      </c>
      <c r="P48" s="17">
        <f t="shared" si="18"/>
        <v>-11</v>
      </c>
      <c r="Q48" s="17">
        <v>74</v>
      </c>
      <c r="R48" s="17">
        <f t="shared" si="19"/>
        <v>9</v>
      </c>
      <c r="S48" s="17">
        <v>65</v>
      </c>
      <c r="T48" s="17">
        <f t="shared" si="20"/>
        <v>-7</v>
      </c>
      <c r="U48" s="17">
        <v>72</v>
      </c>
      <c r="V48" s="17">
        <f t="shared" si="21"/>
        <v>-7</v>
      </c>
      <c r="W48" s="17">
        <v>79</v>
      </c>
      <c r="X48" s="17">
        <f t="shared" si="22"/>
        <v>-6</v>
      </c>
      <c r="Y48" s="18">
        <v>85</v>
      </c>
      <c r="Z48" s="18">
        <f t="shared" si="23"/>
        <v>2</v>
      </c>
      <c r="AA48" s="17">
        <v>83</v>
      </c>
      <c r="AB48" s="17">
        <f t="shared" si="24"/>
        <v>-2</v>
      </c>
      <c r="AC48" s="17">
        <v>85</v>
      </c>
      <c r="AD48" t="e">
        <f>VLOOKUP(A48,#REF!,63,0)</f>
        <v>#REF!</v>
      </c>
    </row>
    <row r="49" spans="1:31" x14ac:dyDescent="0.25">
      <c r="A49" s="6" t="s">
        <v>47</v>
      </c>
      <c r="B49" s="17">
        <f t="shared" si="11"/>
        <v>-4</v>
      </c>
      <c r="C49" s="17">
        <f t="shared" si="12"/>
        <v>-28</v>
      </c>
      <c r="D49" s="6">
        <f>VLOOKUP(A49,'Рейтинг места 9 мес 2019 '!A:O,15,0)</f>
        <v>9</v>
      </c>
      <c r="E49" s="6">
        <v>13</v>
      </c>
      <c r="F49" s="6">
        <v>31</v>
      </c>
      <c r="G49" s="17">
        <v>36</v>
      </c>
      <c r="H49" s="17">
        <f t="shared" si="13"/>
        <v>16</v>
      </c>
      <c r="I49" s="6">
        <v>37</v>
      </c>
      <c r="J49" s="17">
        <f t="shared" si="14"/>
        <v>6</v>
      </c>
      <c r="K49" s="17">
        <f t="shared" si="15"/>
        <v>20</v>
      </c>
      <c r="L49" s="6">
        <v>35</v>
      </c>
      <c r="M49" s="17">
        <f t="shared" si="16"/>
        <v>-21</v>
      </c>
      <c r="N49" s="17">
        <f t="shared" si="17"/>
        <v>-9</v>
      </c>
      <c r="O49" s="2">
        <v>29</v>
      </c>
      <c r="P49" s="17">
        <f t="shared" si="18"/>
        <v>4</v>
      </c>
      <c r="Q49" s="17">
        <v>20</v>
      </c>
      <c r="R49" s="17">
        <f t="shared" si="19"/>
        <v>-1</v>
      </c>
      <c r="S49" s="17">
        <v>21</v>
      </c>
      <c r="T49" s="17">
        <f t="shared" si="20"/>
        <v>6</v>
      </c>
      <c r="U49" s="17">
        <v>15</v>
      </c>
      <c r="V49" s="17">
        <f t="shared" si="21"/>
        <v>7</v>
      </c>
      <c r="W49" s="17">
        <v>8</v>
      </c>
      <c r="X49" s="17">
        <f t="shared" si="22"/>
        <v>-8</v>
      </c>
      <c r="Y49" s="18">
        <v>16</v>
      </c>
      <c r="Z49" s="18">
        <f t="shared" si="23"/>
        <v>3</v>
      </c>
      <c r="AA49" s="17">
        <v>13</v>
      </c>
      <c r="AB49" s="17">
        <f t="shared" si="24"/>
        <v>2</v>
      </c>
      <c r="AC49" s="17">
        <v>11</v>
      </c>
      <c r="AD49" t="e">
        <f>VLOOKUP(A49,#REF!,63,0)</f>
        <v>#REF!</v>
      </c>
      <c r="AE49" t="s">
        <v>163</v>
      </c>
    </row>
    <row r="50" spans="1:31" x14ac:dyDescent="0.25">
      <c r="A50" s="6" t="s">
        <v>48</v>
      </c>
      <c r="B50" s="17">
        <f t="shared" si="11"/>
        <v>3</v>
      </c>
      <c r="C50" s="17">
        <f t="shared" si="12"/>
        <v>4</v>
      </c>
      <c r="D50" s="6">
        <f>VLOOKUP(A50,'Рейтинг места 9 мес 2019 '!A:O,15,0)</f>
        <v>85</v>
      </c>
      <c r="E50" s="6">
        <v>82</v>
      </c>
      <c r="F50" s="6">
        <v>75</v>
      </c>
      <c r="G50" s="17">
        <v>78</v>
      </c>
      <c r="H50" s="17">
        <f t="shared" si="13"/>
        <v>1</v>
      </c>
      <c r="I50" s="6">
        <v>81</v>
      </c>
      <c r="J50" s="17">
        <f t="shared" si="14"/>
        <v>3</v>
      </c>
      <c r="K50" s="17">
        <f t="shared" si="15"/>
        <v>-1</v>
      </c>
      <c r="L50" s="6">
        <v>80</v>
      </c>
      <c r="M50" s="17">
        <f t="shared" si="16"/>
        <v>1</v>
      </c>
      <c r="N50" s="17">
        <f t="shared" si="17"/>
        <v>3</v>
      </c>
      <c r="O50" s="2">
        <v>77</v>
      </c>
      <c r="P50" s="17">
        <f t="shared" si="18"/>
        <v>4</v>
      </c>
      <c r="Q50" s="17">
        <v>80</v>
      </c>
      <c r="R50" s="17">
        <f t="shared" si="19"/>
        <v>0</v>
      </c>
      <c r="S50" s="17">
        <v>80</v>
      </c>
      <c r="T50" s="17">
        <f t="shared" si="20"/>
        <v>-1</v>
      </c>
      <c r="U50" s="17">
        <v>81</v>
      </c>
      <c r="V50" s="17">
        <f t="shared" si="21"/>
        <v>3</v>
      </c>
      <c r="W50" s="17">
        <v>78</v>
      </c>
      <c r="X50" s="17">
        <f t="shared" si="22"/>
        <v>2</v>
      </c>
      <c r="Y50" s="18">
        <v>76</v>
      </c>
      <c r="Z50" s="18">
        <f t="shared" si="23"/>
        <v>3</v>
      </c>
      <c r="AA50" s="17">
        <v>73</v>
      </c>
      <c r="AB50" s="17">
        <f t="shared" si="24"/>
        <v>-8</v>
      </c>
      <c r="AC50" s="17">
        <v>81</v>
      </c>
      <c r="AD50" t="e">
        <f>VLOOKUP(A50,#REF!,63,0)</f>
        <v>#REF!</v>
      </c>
    </row>
    <row r="51" spans="1:31" x14ac:dyDescent="0.25">
      <c r="A51" s="6" t="s">
        <v>49</v>
      </c>
      <c r="B51" s="17">
        <f t="shared" si="11"/>
        <v>2</v>
      </c>
      <c r="C51" s="17">
        <f t="shared" si="12"/>
        <v>9</v>
      </c>
      <c r="D51" s="6">
        <f>VLOOKUP(A51,'Рейтинг места 9 мес 2019 '!A:O,15,0)</f>
        <v>12</v>
      </c>
      <c r="E51" s="6">
        <v>10</v>
      </c>
      <c r="F51" s="6">
        <v>6</v>
      </c>
      <c r="G51" s="17">
        <v>4</v>
      </c>
      <c r="H51" s="17">
        <f t="shared" si="13"/>
        <v>-23</v>
      </c>
      <c r="I51" s="6">
        <v>3</v>
      </c>
      <c r="J51" s="17">
        <f t="shared" si="14"/>
        <v>4</v>
      </c>
      <c r="K51" s="17">
        <f t="shared" si="15"/>
        <v>-13</v>
      </c>
      <c r="L51" s="6">
        <v>7</v>
      </c>
      <c r="M51" s="17">
        <f t="shared" si="16"/>
        <v>13</v>
      </c>
      <c r="N51" s="17">
        <f t="shared" si="17"/>
        <v>20</v>
      </c>
      <c r="O51" s="2">
        <v>3</v>
      </c>
      <c r="P51" s="17">
        <f t="shared" si="18"/>
        <v>-18</v>
      </c>
      <c r="Q51" s="17">
        <v>23</v>
      </c>
      <c r="R51" s="17">
        <f t="shared" si="19"/>
        <v>-3</v>
      </c>
      <c r="S51" s="17">
        <v>26</v>
      </c>
      <c r="T51" s="17">
        <f t="shared" si="20"/>
        <v>6</v>
      </c>
      <c r="U51" s="17">
        <v>20</v>
      </c>
      <c r="V51" s="17">
        <f t="shared" si="21"/>
        <v>4</v>
      </c>
      <c r="W51" s="17">
        <v>16</v>
      </c>
      <c r="X51" s="17">
        <f t="shared" si="22"/>
        <v>-25</v>
      </c>
      <c r="Y51" s="18">
        <v>41</v>
      </c>
      <c r="Z51" s="18">
        <f t="shared" si="23"/>
        <v>-3</v>
      </c>
      <c r="AA51" s="17">
        <v>44</v>
      </c>
      <c r="AB51" s="17">
        <f t="shared" si="24"/>
        <v>2</v>
      </c>
      <c r="AC51" s="17">
        <v>42</v>
      </c>
      <c r="AD51" t="e">
        <f>VLOOKUP(A51,#REF!,63,0)</f>
        <v>#REF!</v>
      </c>
    </row>
    <row r="52" spans="1:31" x14ac:dyDescent="0.25">
      <c r="A52" s="6" t="s">
        <v>50</v>
      </c>
      <c r="B52" s="17">
        <f t="shared" si="11"/>
        <v>9</v>
      </c>
      <c r="C52" s="17">
        <f t="shared" si="12"/>
        <v>4</v>
      </c>
      <c r="D52" s="6">
        <f>VLOOKUP(A52,'Рейтинг места 9 мес 2019 '!A:O,15,0)</f>
        <v>61</v>
      </c>
      <c r="E52" s="6">
        <v>52</v>
      </c>
      <c r="F52" s="6">
        <v>48</v>
      </c>
      <c r="G52" s="17">
        <v>51</v>
      </c>
      <c r="H52" s="17">
        <f t="shared" si="13"/>
        <v>3</v>
      </c>
      <c r="I52" s="6">
        <v>57</v>
      </c>
      <c r="J52" s="17">
        <f t="shared" si="14"/>
        <v>4</v>
      </c>
      <c r="K52" s="17">
        <f t="shared" si="15"/>
        <v>-2</v>
      </c>
      <c r="L52" s="6">
        <v>56</v>
      </c>
      <c r="M52" s="17">
        <f t="shared" si="16"/>
        <v>7</v>
      </c>
      <c r="N52" s="17">
        <f t="shared" si="17"/>
        <v>5</v>
      </c>
      <c r="O52" s="2">
        <v>52</v>
      </c>
      <c r="P52" s="17">
        <f t="shared" si="18"/>
        <v>-6</v>
      </c>
      <c r="Q52" s="17">
        <v>57</v>
      </c>
      <c r="R52" s="17">
        <f t="shared" si="19"/>
        <v>3</v>
      </c>
      <c r="S52" s="17">
        <v>54</v>
      </c>
      <c r="T52" s="17">
        <f t="shared" si="20"/>
        <v>-4</v>
      </c>
      <c r="U52" s="17">
        <v>58</v>
      </c>
      <c r="V52" s="17">
        <f t="shared" si="21"/>
        <v>-1</v>
      </c>
      <c r="W52" s="17">
        <v>59</v>
      </c>
      <c r="X52" s="17">
        <f t="shared" si="22"/>
        <v>-4</v>
      </c>
      <c r="Y52" s="18">
        <v>63</v>
      </c>
      <c r="Z52" s="18">
        <f t="shared" si="23"/>
        <v>3</v>
      </c>
      <c r="AA52" s="17">
        <v>60</v>
      </c>
      <c r="AB52" s="17">
        <f t="shared" si="24"/>
        <v>15</v>
      </c>
      <c r="AC52" s="17">
        <v>45</v>
      </c>
      <c r="AD52" t="e">
        <f>VLOOKUP(A52,#REF!,63,0)</f>
        <v>#REF!</v>
      </c>
    </row>
    <row r="53" spans="1:31" x14ac:dyDescent="0.25">
      <c r="A53" s="6" t="s">
        <v>51</v>
      </c>
      <c r="B53" s="17">
        <f t="shared" si="11"/>
        <v>1</v>
      </c>
      <c r="C53" s="17">
        <f t="shared" si="12"/>
        <v>5</v>
      </c>
      <c r="D53" s="6">
        <f>VLOOKUP(A53,'Рейтинг места 9 мес 2019 '!A:O,15,0)</f>
        <v>52</v>
      </c>
      <c r="E53" s="6">
        <v>51</v>
      </c>
      <c r="F53" s="6">
        <v>40</v>
      </c>
      <c r="G53" s="17">
        <v>45</v>
      </c>
      <c r="H53" s="17">
        <f t="shared" si="13"/>
        <v>40</v>
      </c>
      <c r="I53" s="6">
        <v>47</v>
      </c>
      <c r="J53" s="17">
        <f t="shared" si="14"/>
        <v>5</v>
      </c>
      <c r="K53" s="17">
        <f t="shared" si="15"/>
        <v>38</v>
      </c>
      <c r="L53" s="6">
        <v>46</v>
      </c>
      <c r="M53" s="17">
        <f t="shared" si="16"/>
        <v>-35</v>
      </c>
      <c r="N53" s="17">
        <f t="shared" si="17"/>
        <v>-31</v>
      </c>
      <c r="O53" s="2">
        <v>41</v>
      </c>
      <c r="P53" s="17">
        <f t="shared" si="18"/>
        <v>-5</v>
      </c>
      <c r="Q53" s="17">
        <v>10</v>
      </c>
      <c r="R53" s="17">
        <f t="shared" si="19"/>
        <v>3</v>
      </c>
      <c r="S53" s="17">
        <v>7</v>
      </c>
      <c r="T53" s="17">
        <f t="shared" si="20"/>
        <v>-1</v>
      </c>
      <c r="U53" s="17">
        <v>8</v>
      </c>
      <c r="V53" s="17">
        <f t="shared" si="21"/>
        <v>2</v>
      </c>
      <c r="W53" s="17">
        <v>6</v>
      </c>
      <c r="X53" s="17">
        <f t="shared" si="22"/>
        <v>-9</v>
      </c>
      <c r="Y53" s="18">
        <v>15</v>
      </c>
      <c r="Z53" s="18">
        <f t="shared" si="23"/>
        <v>3</v>
      </c>
      <c r="AA53" s="17">
        <v>12</v>
      </c>
      <c r="AB53" s="17">
        <f t="shared" si="24"/>
        <v>-10</v>
      </c>
      <c r="AC53" s="17">
        <v>22</v>
      </c>
      <c r="AD53" t="e">
        <f>VLOOKUP(A53,#REF!,63,0)</f>
        <v>#REF!</v>
      </c>
    </row>
    <row r="54" spans="1:31" x14ac:dyDescent="0.25">
      <c r="A54" s="6" t="s">
        <v>52</v>
      </c>
      <c r="B54" s="17">
        <f t="shared" si="11"/>
        <v>3</v>
      </c>
      <c r="C54" s="17">
        <f t="shared" si="12"/>
        <v>-2</v>
      </c>
      <c r="D54" s="6">
        <f>VLOOKUP(A54,'Рейтинг места 9 мес 2019 '!A:O,15,0)</f>
        <v>80</v>
      </c>
      <c r="E54" s="6">
        <v>77</v>
      </c>
      <c r="F54" s="6">
        <v>79</v>
      </c>
      <c r="G54" s="17">
        <v>82</v>
      </c>
      <c r="H54" s="17">
        <f t="shared" si="13"/>
        <v>11</v>
      </c>
      <c r="I54" s="6">
        <v>82</v>
      </c>
      <c r="J54" s="17">
        <f t="shared" si="14"/>
        <v>7</v>
      </c>
      <c r="K54" s="17">
        <f t="shared" si="15"/>
        <v>8</v>
      </c>
      <c r="L54" s="6">
        <v>82</v>
      </c>
      <c r="M54" s="17">
        <f t="shared" si="16"/>
        <v>5</v>
      </c>
      <c r="N54" s="17">
        <f t="shared" si="17"/>
        <v>-2</v>
      </c>
      <c r="O54" s="2">
        <v>75</v>
      </c>
      <c r="P54" s="17">
        <f t="shared" si="18"/>
        <v>4</v>
      </c>
      <c r="Q54" s="17">
        <v>73</v>
      </c>
      <c r="R54" s="17">
        <f t="shared" si="19"/>
        <v>2</v>
      </c>
      <c r="S54" s="17">
        <v>71</v>
      </c>
      <c r="T54" s="17">
        <f t="shared" si="20"/>
        <v>-3</v>
      </c>
      <c r="U54" s="17">
        <v>74</v>
      </c>
      <c r="V54" s="17">
        <f t="shared" si="21"/>
        <v>-6</v>
      </c>
      <c r="W54" s="17">
        <v>80</v>
      </c>
      <c r="X54" s="17">
        <f t="shared" si="22"/>
        <v>11</v>
      </c>
      <c r="Y54" s="18">
        <v>69</v>
      </c>
      <c r="Z54" s="18">
        <f t="shared" si="23"/>
        <v>-7</v>
      </c>
      <c r="AA54" s="17">
        <v>76</v>
      </c>
      <c r="AB54" s="17">
        <f t="shared" si="24"/>
        <v>9</v>
      </c>
      <c r="AC54" s="17">
        <v>67</v>
      </c>
      <c r="AD54" t="e">
        <f>VLOOKUP(A54,#REF!,63,0)</f>
        <v>#REF!</v>
      </c>
    </row>
    <row r="55" spans="1:31" x14ac:dyDescent="0.25">
      <c r="A55" s="6" t="s">
        <v>53</v>
      </c>
      <c r="B55" s="17">
        <f t="shared" si="11"/>
        <v>4</v>
      </c>
      <c r="C55" s="17">
        <f t="shared" si="12"/>
        <v>4</v>
      </c>
      <c r="D55" s="6">
        <f>VLOOKUP(A55,'Рейтинг места 9 мес 2019 '!A:O,15,0)</f>
        <v>33</v>
      </c>
      <c r="E55" s="6">
        <v>29</v>
      </c>
      <c r="F55" s="6">
        <v>22</v>
      </c>
      <c r="G55" s="17">
        <v>31</v>
      </c>
      <c r="H55" s="17">
        <f t="shared" si="13"/>
        <v>-7</v>
      </c>
      <c r="I55" s="6">
        <v>29</v>
      </c>
      <c r="J55" s="17">
        <f t="shared" si="14"/>
        <v>8</v>
      </c>
      <c r="K55" s="17">
        <f t="shared" si="15"/>
        <v>-18</v>
      </c>
      <c r="L55" s="6">
        <v>20</v>
      </c>
      <c r="M55" s="17">
        <f t="shared" si="16"/>
        <v>46</v>
      </c>
      <c r="N55" s="17">
        <f t="shared" si="17"/>
        <v>16</v>
      </c>
      <c r="O55" s="2">
        <v>12</v>
      </c>
      <c r="P55" s="17">
        <f t="shared" si="18"/>
        <v>-10</v>
      </c>
      <c r="Q55" s="17">
        <v>28</v>
      </c>
      <c r="R55" s="17">
        <f t="shared" si="19"/>
        <v>-8</v>
      </c>
      <c r="S55" s="17">
        <v>36</v>
      </c>
      <c r="T55" s="17">
        <f t="shared" si="20"/>
        <v>-2</v>
      </c>
      <c r="U55" s="17">
        <v>38</v>
      </c>
      <c r="V55" s="17">
        <f t="shared" si="21"/>
        <v>-20</v>
      </c>
      <c r="W55" s="17">
        <v>58</v>
      </c>
      <c r="X55" s="17">
        <f t="shared" si="22"/>
        <v>20</v>
      </c>
      <c r="Y55" s="18">
        <v>38</v>
      </c>
      <c r="Z55" s="18">
        <f t="shared" si="23"/>
        <v>2</v>
      </c>
      <c r="AA55" s="17">
        <v>36</v>
      </c>
      <c r="AB55" s="17">
        <f t="shared" si="24"/>
        <v>-4</v>
      </c>
      <c r="AC55" s="17">
        <v>40</v>
      </c>
      <c r="AD55" t="e">
        <f>VLOOKUP(A55,#REF!,63,0)</f>
        <v>#REF!</v>
      </c>
    </row>
    <row r="56" spans="1:31" x14ac:dyDescent="0.25">
      <c r="A56" s="6" t="s">
        <v>54</v>
      </c>
      <c r="B56" s="17">
        <f t="shared" si="11"/>
        <v>-4</v>
      </c>
      <c r="C56" s="17">
        <f t="shared" si="12"/>
        <v>1</v>
      </c>
      <c r="D56" s="6">
        <f>VLOOKUP(A56,'Рейтинг места 9 мес 2019 '!A:O,15,0)</f>
        <v>59</v>
      </c>
      <c r="E56" s="6">
        <v>63</v>
      </c>
      <c r="F56" s="6">
        <v>70</v>
      </c>
      <c r="G56" s="17">
        <v>62</v>
      </c>
      <c r="H56" s="17">
        <f t="shared" si="13"/>
        <v>14</v>
      </c>
      <c r="I56" s="6">
        <v>58</v>
      </c>
      <c r="J56" s="17">
        <f t="shared" si="14"/>
        <v>-16</v>
      </c>
      <c r="K56" s="17">
        <f t="shared" si="15"/>
        <v>21</v>
      </c>
      <c r="L56" s="6">
        <v>62</v>
      </c>
      <c r="M56" s="17">
        <f t="shared" si="16"/>
        <v>-42</v>
      </c>
      <c r="N56" s="17">
        <f t="shared" si="17"/>
        <v>-30</v>
      </c>
      <c r="O56" s="2">
        <v>78</v>
      </c>
      <c r="P56" s="17">
        <f t="shared" si="18"/>
        <v>11</v>
      </c>
      <c r="Q56" s="17">
        <v>48</v>
      </c>
      <c r="R56" s="17">
        <f t="shared" si="19"/>
        <v>4</v>
      </c>
      <c r="S56" s="17">
        <v>44</v>
      </c>
      <c r="T56" s="17">
        <f t="shared" si="20"/>
        <v>3</v>
      </c>
      <c r="U56" s="17">
        <v>41</v>
      </c>
      <c r="V56" s="17">
        <f t="shared" si="21"/>
        <v>5</v>
      </c>
      <c r="W56" s="17">
        <v>36</v>
      </c>
      <c r="X56" s="17">
        <f t="shared" si="22"/>
        <v>-1</v>
      </c>
      <c r="Y56" s="18">
        <v>37</v>
      </c>
      <c r="Z56" s="18">
        <f t="shared" si="23"/>
        <v>2</v>
      </c>
      <c r="AA56" s="17">
        <v>35</v>
      </c>
      <c r="AB56" s="17">
        <f t="shared" si="24"/>
        <v>2</v>
      </c>
      <c r="AC56" s="17">
        <v>33</v>
      </c>
      <c r="AD56" t="e">
        <f>VLOOKUP(A56,#REF!,63,0)</f>
        <v>#REF!</v>
      </c>
    </row>
    <row r="57" spans="1:31" x14ac:dyDescent="0.25">
      <c r="A57" s="6" t="s">
        <v>55</v>
      </c>
      <c r="B57" s="17">
        <f t="shared" si="11"/>
        <v>-2</v>
      </c>
      <c r="C57" s="17">
        <f t="shared" si="12"/>
        <v>0</v>
      </c>
      <c r="D57" s="6">
        <f>VLOOKUP(A57,'Рейтинг места 9 мес 2019 '!A:O,15,0)</f>
        <v>2</v>
      </c>
      <c r="E57" s="6">
        <v>4</v>
      </c>
      <c r="F57" s="6">
        <v>5</v>
      </c>
      <c r="G57" s="17">
        <v>2</v>
      </c>
      <c r="H57" s="17">
        <f t="shared" si="13"/>
        <v>-13</v>
      </c>
      <c r="I57" s="6">
        <v>2</v>
      </c>
      <c r="J57" s="17">
        <f t="shared" si="14"/>
        <v>1</v>
      </c>
      <c r="K57" s="17">
        <f t="shared" si="15"/>
        <v>-3</v>
      </c>
      <c r="L57" s="6">
        <v>2</v>
      </c>
      <c r="M57" s="17">
        <f t="shared" si="16"/>
        <v>12</v>
      </c>
      <c r="N57" s="17">
        <f t="shared" si="17"/>
        <v>7</v>
      </c>
      <c r="O57" s="2">
        <v>1</v>
      </c>
      <c r="P57" s="17">
        <f t="shared" si="18"/>
        <v>-22</v>
      </c>
      <c r="Q57" s="17">
        <v>8</v>
      </c>
      <c r="R57" s="17">
        <f t="shared" si="19"/>
        <v>-7</v>
      </c>
      <c r="S57" s="17">
        <v>15</v>
      </c>
      <c r="T57" s="17">
        <f t="shared" si="20"/>
        <v>10</v>
      </c>
      <c r="U57" s="17">
        <v>5</v>
      </c>
      <c r="V57" s="17">
        <f t="shared" si="21"/>
        <v>-8</v>
      </c>
      <c r="W57" s="17">
        <v>13</v>
      </c>
      <c r="X57" s="17">
        <f t="shared" si="22"/>
        <v>-17</v>
      </c>
      <c r="Y57" s="18">
        <v>30</v>
      </c>
      <c r="Z57" s="18">
        <f t="shared" si="23"/>
        <v>-10</v>
      </c>
      <c r="AA57" s="17">
        <v>40</v>
      </c>
      <c r="AB57" s="17">
        <f t="shared" si="24"/>
        <v>2</v>
      </c>
      <c r="AC57" s="17">
        <v>38</v>
      </c>
      <c r="AD57" t="e">
        <f>VLOOKUP(A57,#REF!,63,0)</f>
        <v>#REF!</v>
      </c>
      <c r="AE57" t="s">
        <v>163</v>
      </c>
    </row>
    <row r="58" spans="1:31" x14ac:dyDescent="0.25">
      <c r="A58" s="6" t="s">
        <v>56</v>
      </c>
      <c r="B58" s="17">
        <f t="shared" si="11"/>
        <v>-2</v>
      </c>
      <c r="C58" s="17">
        <f t="shared" si="12"/>
        <v>-10</v>
      </c>
      <c r="D58" s="6">
        <f>VLOOKUP(A58,'Рейтинг места 9 мес 2019 '!A:O,15,0)</f>
        <v>76</v>
      </c>
      <c r="E58" s="6">
        <v>78</v>
      </c>
      <c r="F58" s="6">
        <v>84</v>
      </c>
      <c r="G58" s="17">
        <v>85</v>
      </c>
      <c r="H58" s="17">
        <f t="shared" si="13"/>
        <v>1</v>
      </c>
      <c r="I58" s="6">
        <v>86</v>
      </c>
      <c r="J58" s="17">
        <f t="shared" si="14"/>
        <v>0</v>
      </c>
      <c r="K58" s="17">
        <f t="shared" si="15"/>
        <v>1</v>
      </c>
      <c r="L58" s="6">
        <v>86</v>
      </c>
      <c r="M58" s="17">
        <f t="shared" si="16"/>
        <v>-3</v>
      </c>
      <c r="N58" s="17">
        <f t="shared" si="17"/>
        <v>-1</v>
      </c>
      <c r="O58" s="2">
        <v>86</v>
      </c>
      <c r="P58" s="17">
        <f t="shared" si="18"/>
        <v>2</v>
      </c>
      <c r="Q58" s="17">
        <v>85</v>
      </c>
      <c r="R58" s="17">
        <f t="shared" si="19"/>
        <v>0</v>
      </c>
      <c r="S58" s="17">
        <v>85</v>
      </c>
      <c r="T58" s="17">
        <f t="shared" si="20"/>
        <v>0</v>
      </c>
      <c r="U58" s="17">
        <v>85</v>
      </c>
      <c r="V58" s="17">
        <f t="shared" si="21"/>
        <v>2</v>
      </c>
      <c r="W58" s="17">
        <v>83</v>
      </c>
      <c r="X58" s="17">
        <f t="shared" si="22"/>
        <v>0</v>
      </c>
      <c r="Y58" s="18">
        <v>83</v>
      </c>
      <c r="Z58" s="18">
        <f t="shared" si="23"/>
        <v>3</v>
      </c>
      <c r="AA58" s="17">
        <v>80</v>
      </c>
      <c r="AB58" s="17">
        <f t="shared" si="24"/>
        <v>2</v>
      </c>
      <c r="AC58" s="17">
        <v>78</v>
      </c>
      <c r="AD58" t="e">
        <f>VLOOKUP(A58,#REF!,63,0)</f>
        <v>#REF!</v>
      </c>
    </row>
    <row r="59" spans="1:31" x14ac:dyDescent="0.25">
      <c r="A59" s="6" t="s">
        <v>57</v>
      </c>
      <c r="B59" s="17">
        <f t="shared" si="11"/>
        <v>1</v>
      </c>
      <c r="C59" s="17">
        <f t="shared" si="12"/>
        <v>6</v>
      </c>
      <c r="D59" s="6">
        <f>VLOOKUP(A59,'Рейтинг места 9 мес 2019 '!A:O,15,0)</f>
        <v>13</v>
      </c>
      <c r="E59" s="6">
        <v>12</v>
      </c>
      <c r="F59" s="6">
        <v>15</v>
      </c>
      <c r="G59" s="17">
        <v>6</v>
      </c>
      <c r="H59" s="17">
        <f t="shared" si="13"/>
        <v>2</v>
      </c>
      <c r="I59" s="6">
        <v>7</v>
      </c>
      <c r="J59" s="17">
        <f t="shared" si="14"/>
        <v>-2</v>
      </c>
      <c r="K59" s="17">
        <f t="shared" si="15"/>
        <v>7</v>
      </c>
      <c r="L59" s="6">
        <v>10</v>
      </c>
      <c r="M59" s="17">
        <f t="shared" si="16"/>
        <v>-5</v>
      </c>
      <c r="N59" s="17">
        <f t="shared" si="17"/>
        <v>-1</v>
      </c>
      <c r="O59" s="2">
        <v>12</v>
      </c>
      <c r="P59" s="17">
        <f t="shared" si="18"/>
        <v>5</v>
      </c>
      <c r="Q59" s="17">
        <v>11</v>
      </c>
      <c r="R59" s="17">
        <f t="shared" si="19"/>
        <v>6</v>
      </c>
      <c r="S59" s="17">
        <v>5</v>
      </c>
      <c r="T59" s="17">
        <f t="shared" si="20"/>
        <v>2</v>
      </c>
      <c r="U59" s="17">
        <v>3</v>
      </c>
      <c r="V59" s="17">
        <f t="shared" si="21"/>
        <v>-4</v>
      </c>
      <c r="W59" s="17">
        <v>7</v>
      </c>
      <c r="X59" s="17">
        <f t="shared" si="22"/>
        <v>1</v>
      </c>
      <c r="Y59" s="18">
        <v>6</v>
      </c>
      <c r="Z59" s="18">
        <f t="shared" si="23"/>
        <v>0</v>
      </c>
      <c r="AA59" s="17">
        <v>6</v>
      </c>
      <c r="AB59" s="17">
        <f t="shared" si="24"/>
        <v>2</v>
      </c>
      <c r="AC59" s="17">
        <v>4</v>
      </c>
      <c r="AD59" t="e">
        <f>VLOOKUP(A59,#REF!,63,0)</f>
        <v>#REF!</v>
      </c>
      <c r="AE59" t="s">
        <v>163</v>
      </c>
    </row>
    <row r="60" spans="1:31" x14ac:dyDescent="0.25">
      <c r="A60" s="6" t="s">
        <v>58</v>
      </c>
      <c r="B60" s="17">
        <f t="shared" si="11"/>
        <v>-3</v>
      </c>
      <c r="C60" s="17">
        <f t="shared" si="12"/>
        <v>-16</v>
      </c>
      <c r="D60" s="6">
        <f>VLOOKUP(A60,'Рейтинг места 9 мес 2019 '!A:O,15,0)</f>
        <v>63</v>
      </c>
      <c r="E60" s="6">
        <v>66</v>
      </c>
      <c r="F60" s="6">
        <v>72</v>
      </c>
      <c r="G60" s="17">
        <v>79</v>
      </c>
      <c r="H60" s="17">
        <f t="shared" si="13"/>
        <v>3</v>
      </c>
      <c r="I60" s="6">
        <v>79</v>
      </c>
      <c r="J60" s="17">
        <f t="shared" si="14"/>
        <v>-1</v>
      </c>
      <c r="K60" s="17">
        <f t="shared" si="15"/>
        <v>4</v>
      </c>
      <c r="L60" s="6">
        <v>83</v>
      </c>
      <c r="M60" s="17">
        <f t="shared" si="16"/>
        <v>-14</v>
      </c>
      <c r="N60" s="17">
        <f t="shared" si="17"/>
        <v>-5</v>
      </c>
      <c r="O60" s="2">
        <v>84</v>
      </c>
      <c r="P60" s="17">
        <f t="shared" si="18"/>
        <v>11</v>
      </c>
      <c r="Q60" s="17">
        <v>79</v>
      </c>
      <c r="R60" s="17">
        <f t="shared" si="19"/>
        <v>3</v>
      </c>
      <c r="S60" s="17">
        <v>76</v>
      </c>
      <c r="T60" s="17">
        <f t="shared" si="20"/>
        <v>-3</v>
      </c>
      <c r="U60" s="17">
        <v>79</v>
      </c>
      <c r="V60" s="17">
        <f t="shared" si="21"/>
        <v>9</v>
      </c>
      <c r="W60" s="17">
        <v>70</v>
      </c>
      <c r="X60" s="17">
        <f t="shared" si="22"/>
        <v>2</v>
      </c>
      <c r="Y60" s="18">
        <v>68</v>
      </c>
      <c r="Z60" s="18">
        <f t="shared" si="23"/>
        <v>5</v>
      </c>
      <c r="AA60" s="17">
        <v>63</v>
      </c>
      <c r="AB60" s="17">
        <f t="shared" si="24"/>
        <v>-7</v>
      </c>
      <c r="AC60" s="17">
        <v>70</v>
      </c>
      <c r="AD60" t="e">
        <f>VLOOKUP(A60,#REF!,63,0)</f>
        <v>#REF!</v>
      </c>
    </row>
    <row r="61" spans="1:31" x14ac:dyDescent="0.25">
      <c r="A61" s="6" t="s">
        <v>59</v>
      </c>
      <c r="B61" s="17">
        <f t="shared" si="11"/>
        <v>0</v>
      </c>
      <c r="C61" s="17">
        <f t="shared" si="12"/>
        <v>13</v>
      </c>
      <c r="D61" s="6">
        <f>VLOOKUP(A61,'Рейтинг места 9 мес 2019 '!A:O,15,0)</f>
        <v>54</v>
      </c>
      <c r="E61" s="6">
        <v>54</v>
      </c>
      <c r="F61" s="6">
        <v>53</v>
      </c>
      <c r="G61" s="17">
        <v>41</v>
      </c>
      <c r="H61" s="17">
        <f t="shared" si="13"/>
        <v>-7</v>
      </c>
      <c r="I61" s="6">
        <v>41</v>
      </c>
      <c r="J61" s="17">
        <f t="shared" si="14"/>
        <v>5</v>
      </c>
      <c r="K61" s="17">
        <f t="shared" si="15"/>
        <v>-1</v>
      </c>
      <c r="L61" s="6">
        <v>44</v>
      </c>
      <c r="M61" s="17">
        <f t="shared" si="16"/>
        <v>2</v>
      </c>
      <c r="N61" s="17">
        <f t="shared" si="17"/>
        <v>2</v>
      </c>
      <c r="O61" s="2">
        <v>39</v>
      </c>
      <c r="P61" s="17">
        <f t="shared" si="18"/>
        <v>-10</v>
      </c>
      <c r="Q61" s="17">
        <v>41</v>
      </c>
      <c r="R61" s="17">
        <f t="shared" si="19"/>
        <v>-7</v>
      </c>
      <c r="S61" s="17">
        <v>48</v>
      </c>
      <c r="T61" s="17">
        <f t="shared" si="20"/>
        <v>3</v>
      </c>
      <c r="U61" s="17">
        <v>45</v>
      </c>
      <c r="V61" s="17">
        <f t="shared" si="21"/>
        <v>4</v>
      </c>
      <c r="W61" s="17">
        <v>41</v>
      </c>
      <c r="X61" s="17">
        <f t="shared" si="22"/>
        <v>-10</v>
      </c>
      <c r="Y61" s="18">
        <v>51</v>
      </c>
      <c r="Z61" s="18">
        <f t="shared" si="23"/>
        <v>-1</v>
      </c>
      <c r="AA61" s="17">
        <v>52</v>
      </c>
      <c r="AB61" s="17">
        <f t="shared" si="24"/>
        <v>-1</v>
      </c>
      <c r="AC61" s="17">
        <v>53</v>
      </c>
      <c r="AD61" t="e">
        <f>VLOOKUP(A61,#REF!,63,0)</f>
        <v>#REF!</v>
      </c>
    </row>
    <row r="62" spans="1:31" x14ac:dyDescent="0.25">
      <c r="A62" s="6" t="s">
        <v>60</v>
      </c>
      <c r="B62" s="17">
        <f t="shared" si="11"/>
        <v>3</v>
      </c>
      <c r="C62" s="17">
        <f t="shared" si="12"/>
        <v>15</v>
      </c>
      <c r="D62" s="6">
        <f>VLOOKUP(A62,'Рейтинг места 9 мес 2019 '!A:O,15,0)</f>
        <v>35</v>
      </c>
      <c r="E62" s="6">
        <v>32</v>
      </c>
      <c r="F62" s="6">
        <v>63</v>
      </c>
      <c r="G62" s="17">
        <v>18</v>
      </c>
      <c r="H62" s="17">
        <f t="shared" si="13"/>
        <v>-18</v>
      </c>
      <c r="I62" s="6">
        <v>20</v>
      </c>
      <c r="J62" s="17">
        <f t="shared" si="14"/>
        <v>-2</v>
      </c>
      <c r="K62" s="17">
        <f t="shared" si="15"/>
        <v>-11</v>
      </c>
      <c r="L62" s="6">
        <v>25</v>
      </c>
      <c r="M62" s="17">
        <f t="shared" si="16"/>
        <v>21</v>
      </c>
      <c r="N62" s="17">
        <f t="shared" si="17"/>
        <v>8</v>
      </c>
      <c r="O62" s="2">
        <v>27</v>
      </c>
      <c r="P62" s="17">
        <f t="shared" si="18"/>
        <v>-10</v>
      </c>
      <c r="Q62" s="17">
        <v>35</v>
      </c>
      <c r="R62" s="17">
        <f t="shared" si="19"/>
        <v>-3</v>
      </c>
      <c r="S62" s="17">
        <v>38</v>
      </c>
      <c r="T62" s="17">
        <f t="shared" si="20"/>
        <v>2</v>
      </c>
      <c r="U62" s="17">
        <v>36</v>
      </c>
      <c r="V62" s="17">
        <f t="shared" si="21"/>
        <v>-12</v>
      </c>
      <c r="W62" s="17">
        <v>48</v>
      </c>
      <c r="X62" s="17">
        <f t="shared" si="22"/>
        <v>3</v>
      </c>
      <c r="Y62" s="18">
        <v>45</v>
      </c>
      <c r="Z62" s="18">
        <f t="shared" si="23"/>
        <v>7</v>
      </c>
      <c r="AA62" s="17">
        <v>38</v>
      </c>
      <c r="AB62" s="17">
        <f t="shared" si="24"/>
        <v>-10</v>
      </c>
      <c r="AC62" s="17">
        <v>48</v>
      </c>
      <c r="AD62" t="e">
        <f>VLOOKUP(A62,#REF!,63,0)</f>
        <v>#REF!</v>
      </c>
    </row>
    <row r="63" spans="1:31" x14ac:dyDescent="0.25">
      <c r="A63" s="6" t="s">
        <v>61</v>
      </c>
      <c r="B63" s="17">
        <f t="shared" si="11"/>
        <v>-5</v>
      </c>
      <c r="C63" s="17">
        <f t="shared" si="12"/>
        <v>-18</v>
      </c>
      <c r="D63" s="6">
        <f>VLOOKUP(A63,'Рейтинг места 9 мес 2019 '!A:O,15,0)</f>
        <v>48</v>
      </c>
      <c r="E63" s="6">
        <v>53</v>
      </c>
      <c r="F63" s="6">
        <v>56</v>
      </c>
      <c r="G63" s="17">
        <v>68</v>
      </c>
      <c r="H63" s="17">
        <f t="shared" si="13"/>
        <v>25</v>
      </c>
      <c r="I63" s="6">
        <v>66</v>
      </c>
      <c r="J63" s="17">
        <f t="shared" si="14"/>
        <v>7</v>
      </c>
      <c r="K63" s="17">
        <f t="shared" si="15"/>
        <v>14</v>
      </c>
      <c r="L63" s="6">
        <v>65</v>
      </c>
      <c r="M63" s="17">
        <f t="shared" si="16"/>
        <v>-8</v>
      </c>
      <c r="N63" s="17">
        <f t="shared" si="17"/>
        <v>-15</v>
      </c>
      <c r="O63" s="2">
        <v>58</v>
      </c>
      <c r="P63" s="17">
        <f t="shared" si="18"/>
        <v>26</v>
      </c>
      <c r="Q63" s="17">
        <v>43</v>
      </c>
      <c r="R63" s="17">
        <f t="shared" si="19"/>
        <v>2</v>
      </c>
      <c r="S63" s="17">
        <v>41</v>
      </c>
      <c r="T63" s="17">
        <f t="shared" si="20"/>
        <v>-10</v>
      </c>
      <c r="U63" s="17">
        <v>51</v>
      </c>
      <c r="V63" s="17">
        <f t="shared" si="21"/>
        <v>1</v>
      </c>
      <c r="W63" s="17">
        <v>50</v>
      </c>
      <c r="X63" s="17">
        <f t="shared" si="22"/>
        <v>33</v>
      </c>
      <c r="Y63" s="18">
        <v>17</v>
      </c>
      <c r="Z63" s="18">
        <f t="shared" si="23"/>
        <v>0</v>
      </c>
      <c r="AA63" s="17">
        <v>17</v>
      </c>
      <c r="AB63" s="17">
        <f t="shared" si="24"/>
        <v>-9</v>
      </c>
      <c r="AC63" s="17">
        <v>26</v>
      </c>
      <c r="AD63" t="e">
        <f>VLOOKUP(A63,#REF!,63,0)</f>
        <v>#REF!</v>
      </c>
      <c r="AE63" t="s">
        <v>163</v>
      </c>
    </row>
    <row r="64" spans="1:31" x14ac:dyDescent="0.25">
      <c r="A64" s="6" t="s">
        <v>92</v>
      </c>
      <c r="B64" s="17">
        <f t="shared" si="11"/>
        <v>-1</v>
      </c>
      <c r="C64" s="17">
        <f t="shared" si="12"/>
        <v>18</v>
      </c>
      <c r="D64" s="6">
        <f>VLOOKUP(A64,'Рейтинг места 9 мес 2019 '!A:O,15,0)</f>
        <v>83</v>
      </c>
      <c r="E64" s="6">
        <v>84</v>
      </c>
      <c r="F64" s="6">
        <v>78</v>
      </c>
      <c r="G64" s="17">
        <v>57</v>
      </c>
      <c r="H64" s="17">
        <f t="shared" si="13"/>
        <v>-21</v>
      </c>
      <c r="I64" s="6">
        <v>65</v>
      </c>
      <c r="J64" s="17">
        <f t="shared" si="14"/>
        <v>8</v>
      </c>
      <c r="K64" s="17">
        <f t="shared" si="15"/>
        <v>-18</v>
      </c>
      <c r="L64" s="6">
        <v>68</v>
      </c>
      <c r="M64" s="17">
        <f t="shared" si="16"/>
        <v>26</v>
      </c>
      <c r="N64" s="17">
        <f t="shared" si="17"/>
        <v>21</v>
      </c>
      <c r="O64" s="2">
        <v>60</v>
      </c>
      <c r="P64" s="17">
        <f t="shared" si="18"/>
        <v>-3</v>
      </c>
      <c r="Q64" s="17">
        <v>81</v>
      </c>
      <c r="R64" s="17">
        <f t="shared" si="19"/>
        <v>-5</v>
      </c>
      <c r="S64" s="17">
        <v>86</v>
      </c>
      <c r="T64" s="17">
        <f t="shared" si="20"/>
        <v>0</v>
      </c>
      <c r="U64" s="17">
        <v>86</v>
      </c>
      <c r="V64" s="17">
        <f t="shared" si="21"/>
        <v>0</v>
      </c>
      <c r="W64" s="17">
        <v>86</v>
      </c>
      <c r="X64" s="17">
        <f t="shared" si="22"/>
        <v>2</v>
      </c>
      <c r="Y64" s="18">
        <v>84</v>
      </c>
      <c r="Z64" s="18">
        <f t="shared" si="23"/>
        <v>0</v>
      </c>
      <c r="AA64" s="17">
        <v>84</v>
      </c>
      <c r="AB64" s="17">
        <f t="shared" si="24"/>
        <v>1</v>
      </c>
      <c r="AC64" s="17">
        <v>83</v>
      </c>
      <c r="AD64" t="e">
        <f>VLOOKUP(A64,#REF!,63,0)</f>
        <v>#REF!</v>
      </c>
    </row>
    <row r="65" spans="1:31" x14ac:dyDescent="0.25">
      <c r="A65" s="6" t="s">
        <v>63</v>
      </c>
      <c r="B65" s="17">
        <f t="shared" si="11"/>
        <v>-2</v>
      </c>
      <c r="C65" s="17">
        <f t="shared" si="12"/>
        <v>-2</v>
      </c>
      <c r="D65" s="6">
        <f>VLOOKUP(A65,'Рейтинг места 9 мес 2019 '!A:O,15,0)</f>
        <v>70</v>
      </c>
      <c r="E65" s="6">
        <v>72</v>
      </c>
      <c r="F65" s="6">
        <v>67</v>
      </c>
      <c r="G65" s="17">
        <v>81</v>
      </c>
      <c r="H65" s="17">
        <f t="shared" si="13"/>
        <v>-12</v>
      </c>
      <c r="I65" s="6">
        <v>72</v>
      </c>
      <c r="J65" s="17">
        <f t="shared" si="14"/>
        <v>4</v>
      </c>
      <c r="K65" s="17">
        <f t="shared" si="15"/>
        <v>-6</v>
      </c>
      <c r="L65" s="6">
        <v>78</v>
      </c>
      <c r="M65" s="17">
        <f t="shared" si="16"/>
        <v>11</v>
      </c>
      <c r="N65" s="17">
        <f t="shared" si="17"/>
        <v>9</v>
      </c>
      <c r="O65" s="2">
        <v>74</v>
      </c>
      <c r="P65" s="17">
        <f t="shared" si="18"/>
        <v>5</v>
      </c>
      <c r="Q65" s="17">
        <v>83</v>
      </c>
      <c r="R65" s="17">
        <f t="shared" si="19"/>
        <v>-1</v>
      </c>
      <c r="S65" s="17">
        <v>84</v>
      </c>
      <c r="T65" s="17">
        <f t="shared" si="20"/>
        <v>0</v>
      </c>
      <c r="U65" s="17">
        <v>84</v>
      </c>
      <c r="V65" s="17">
        <f t="shared" si="21"/>
        <v>-1</v>
      </c>
      <c r="W65" s="17">
        <v>85</v>
      </c>
      <c r="X65" s="17">
        <f t="shared" si="22"/>
        <v>7</v>
      </c>
      <c r="Y65" s="18">
        <v>78</v>
      </c>
      <c r="Z65" s="18">
        <f t="shared" si="23"/>
        <v>4</v>
      </c>
      <c r="AA65" s="17">
        <v>74</v>
      </c>
      <c r="AB65" s="17">
        <f t="shared" si="24"/>
        <v>-3</v>
      </c>
      <c r="AC65" s="17">
        <v>77</v>
      </c>
      <c r="AD65" t="e">
        <f>VLOOKUP(A65,#REF!,63,0)</f>
        <v>#REF!</v>
      </c>
    </row>
    <row r="66" spans="1:31" x14ac:dyDescent="0.25">
      <c r="A66" s="6" t="s">
        <v>64</v>
      </c>
      <c r="B66" s="17">
        <f t="shared" si="11"/>
        <v>2</v>
      </c>
      <c r="C66" s="17">
        <f t="shared" si="12"/>
        <v>27</v>
      </c>
      <c r="D66" s="6">
        <f>VLOOKUP(A66,'Рейтинг места 9 мес 2019 '!A:O,15,0)</f>
        <v>58</v>
      </c>
      <c r="E66" s="6">
        <v>56</v>
      </c>
      <c r="F66" s="6">
        <v>59</v>
      </c>
      <c r="G66" s="17">
        <v>32</v>
      </c>
      <c r="H66" s="17">
        <f t="shared" si="13"/>
        <v>20</v>
      </c>
      <c r="I66" s="6">
        <v>31</v>
      </c>
      <c r="J66" s="17">
        <f t="shared" si="14"/>
        <v>-5</v>
      </c>
      <c r="K66" s="17">
        <f t="shared" si="15"/>
        <v>21</v>
      </c>
      <c r="L66" s="6">
        <v>31</v>
      </c>
      <c r="M66" s="17">
        <f t="shared" si="16"/>
        <v>-18</v>
      </c>
      <c r="N66" s="17">
        <f t="shared" si="17"/>
        <v>-23</v>
      </c>
      <c r="O66" s="2">
        <v>36</v>
      </c>
      <c r="P66" s="17">
        <f t="shared" si="18"/>
        <v>-19</v>
      </c>
      <c r="Q66" s="17">
        <v>13</v>
      </c>
      <c r="R66" s="17">
        <f t="shared" si="19"/>
        <v>2</v>
      </c>
      <c r="S66" s="17">
        <v>11</v>
      </c>
      <c r="T66" s="17">
        <f t="shared" si="20"/>
        <v>1</v>
      </c>
      <c r="U66" s="17">
        <v>10</v>
      </c>
      <c r="V66" s="17">
        <f t="shared" si="21"/>
        <v>-8</v>
      </c>
      <c r="W66" s="17">
        <v>18</v>
      </c>
      <c r="X66" s="17">
        <f t="shared" si="22"/>
        <v>-14</v>
      </c>
      <c r="Y66" s="18">
        <v>32</v>
      </c>
      <c r="Z66" s="18">
        <f t="shared" si="23"/>
        <v>1</v>
      </c>
      <c r="AA66" s="17">
        <v>31</v>
      </c>
      <c r="AB66" s="17">
        <f t="shared" si="24"/>
        <v>-5</v>
      </c>
      <c r="AC66" s="17">
        <v>36</v>
      </c>
      <c r="AD66" t="e">
        <f>VLOOKUP(A66,#REF!,63,0)</f>
        <v>#REF!</v>
      </c>
    </row>
    <row r="67" spans="1:31" x14ac:dyDescent="0.25">
      <c r="A67" s="6" t="s">
        <v>65</v>
      </c>
      <c r="B67" s="17">
        <f t="shared" si="11"/>
        <v>3</v>
      </c>
      <c r="C67" s="17">
        <f t="shared" si="12"/>
        <v>10</v>
      </c>
      <c r="D67" s="6">
        <f>VLOOKUP(A67,'Рейтинг места 9 мес 2019 '!A:O,15,0)</f>
        <v>29</v>
      </c>
      <c r="E67" s="6">
        <v>26</v>
      </c>
      <c r="F67" s="6">
        <v>25</v>
      </c>
      <c r="G67" s="17">
        <v>16</v>
      </c>
      <c r="H67" s="17">
        <f t="shared" si="13"/>
        <v>-45</v>
      </c>
      <c r="I67" s="6">
        <v>19</v>
      </c>
      <c r="J67" s="17">
        <f t="shared" ref="J67:J88" si="25">L67-O67</f>
        <v>-3</v>
      </c>
      <c r="K67" s="17">
        <f t="shared" ref="K67:K88" si="26">L67-U67</f>
        <v>-44</v>
      </c>
      <c r="L67" s="6">
        <v>27</v>
      </c>
      <c r="M67" s="17">
        <f t="shared" ref="M67:M88" si="27">W67-O67</f>
        <v>41</v>
      </c>
      <c r="N67" s="17">
        <f t="shared" ref="N67:N88" si="28">Q67-O67</f>
        <v>32</v>
      </c>
      <c r="O67" s="2">
        <v>30</v>
      </c>
      <c r="P67" s="17">
        <f t="shared" ref="P67:P88" si="29">Q67-Y67</f>
        <v>-15</v>
      </c>
      <c r="Q67" s="17">
        <v>62</v>
      </c>
      <c r="R67" s="17">
        <f t="shared" ref="R67:R88" si="30">Q67-S67</f>
        <v>-2</v>
      </c>
      <c r="S67" s="17">
        <v>64</v>
      </c>
      <c r="T67" s="17">
        <f t="shared" ref="T67:T88" si="31">S67-U67</f>
        <v>-7</v>
      </c>
      <c r="U67" s="17">
        <v>71</v>
      </c>
      <c r="V67" s="17">
        <f t="shared" ref="V67:V88" si="32">U67-W67</f>
        <v>0</v>
      </c>
      <c r="W67" s="17">
        <v>71</v>
      </c>
      <c r="X67" s="17">
        <f t="shared" ref="X67:X88" si="33">W67-Y67</f>
        <v>-6</v>
      </c>
      <c r="Y67" s="18">
        <v>77</v>
      </c>
      <c r="Z67" s="18">
        <f t="shared" ref="Z67:Z88" si="34">Y67-AA67</f>
        <v>-4</v>
      </c>
      <c r="AA67" s="17">
        <v>81</v>
      </c>
      <c r="AB67" s="17">
        <f t="shared" ref="AB67:AB88" si="35">AA67-AC67</f>
        <v>-5</v>
      </c>
      <c r="AC67" s="17">
        <v>86</v>
      </c>
      <c r="AD67" t="e">
        <f>VLOOKUP(A67,#REF!,63,0)</f>
        <v>#REF!</v>
      </c>
    </row>
    <row r="68" spans="1:31" x14ac:dyDescent="0.25">
      <c r="A68" s="6" t="s">
        <v>66</v>
      </c>
      <c r="B68" s="17">
        <f t="shared" ref="B68:B88" si="36">D68-E68</f>
        <v>-1</v>
      </c>
      <c r="C68" s="17">
        <f t="shared" ref="C68:C88" si="37">D68-I68</f>
        <v>0</v>
      </c>
      <c r="D68" s="6">
        <f>VLOOKUP(A68,'Рейтинг места 9 мес 2019 '!A:O,15,0)</f>
        <v>1</v>
      </c>
      <c r="E68" s="6">
        <v>2</v>
      </c>
      <c r="F68" s="6">
        <v>7</v>
      </c>
      <c r="G68" s="17">
        <v>1</v>
      </c>
      <c r="H68" s="17">
        <f t="shared" ref="H68:H88" si="38">I68-S68</f>
        <v>0</v>
      </c>
      <c r="I68" s="6">
        <v>1</v>
      </c>
      <c r="J68" s="17">
        <f t="shared" si="25"/>
        <v>-1</v>
      </c>
      <c r="K68" s="17">
        <f t="shared" si="26"/>
        <v>-3</v>
      </c>
      <c r="L68" s="6">
        <v>1</v>
      </c>
      <c r="M68" s="17">
        <f t="shared" si="27"/>
        <v>14</v>
      </c>
      <c r="N68" s="17">
        <f t="shared" si="28"/>
        <v>-1</v>
      </c>
      <c r="O68" s="2">
        <v>2</v>
      </c>
      <c r="P68" s="17">
        <f t="shared" si="29"/>
        <v>-9</v>
      </c>
      <c r="Q68" s="17">
        <v>1</v>
      </c>
      <c r="R68" s="17">
        <f t="shared" si="30"/>
        <v>0</v>
      </c>
      <c r="S68" s="17">
        <v>1</v>
      </c>
      <c r="T68" s="17">
        <f t="shared" si="31"/>
        <v>-3</v>
      </c>
      <c r="U68" s="17">
        <v>4</v>
      </c>
      <c r="V68" s="17">
        <f t="shared" si="32"/>
        <v>-12</v>
      </c>
      <c r="W68" s="17">
        <v>16</v>
      </c>
      <c r="X68" s="17">
        <f t="shared" si="33"/>
        <v>6</v>
      </c>
      <c r="Y68" s="18">
        <v>10</v>
      </c>
      <c r="Z68" s="18">
        <f t="shared" si="34"/>
        <v>-16</v>
      </c>
      <c r="AA68" s="17">
        <v>26</v>
      </c>
      <c r="AB68" s="17">
        <f t="shared" si="35"/>
        <v>-4</v>
      </c>
      <c r="AC68" s="17">
        <v>30</v>
      </c>
      <c r="AD68" t="e">
        <f>VLOOKUP(A68,#REF!,63,0)</f>
        <v>#REF!</v>
      </c>
      <c r="AE68" t="s">
        <v>163</v>
      </c>
    </row>
    <row r="69" spans="1:31" x14ac:dyDescent="0.25">
      <c r="A69" s="6" t="s">
        <v>67</v>
      </c>
      <c r="B69" s="17">
        <f t="shared" si="36"/>
        <v>-16</v>
      </c>
      <c r="C69" s="17">
        <f t="shared" si="37"/>
        <v>-15</v>
      </c>
      <c r="D69" s="6">
        <f>VLOOKUP(A69,'Рейтинг места 9 мес 2019 '!A:O,15,0)</f>
        <v>48</v>
      </c>
      <c r="E69" s="6">
        <v>64</v>
      </c>
      <c r="F69" s="6">
        <v>72</v>
      </c>
      <c r="G69" s="17">
        <v>62</v>
      </c>
      <c r="H69" s="17">
        <f t="shared" si="38"/>
        <v>7</v>
      </c>
      <c r="I69" s="6">
        <v>63</v>
      </c>
      <c r="J69" s="17">
        <f t="shared" si="25"/>
        <v>-17</v>
      </c>
      <c r="K69" s="17">
        <f t="shared" si="26"/>
        <v>13</v>
      </c>
      <c r="L69" s="6">
        <v>64</v>
      </c>
      <c r="M69" s="17">
        <f t="shared" si="27"/>
        <v>-42</v>
      </c>
      <c r="N69" s="17">
        <f t="shared" si="28"/>
        <v>-25</v>
      </c>
      <c r="O69" s="2">
        <v>81</v>
      </c>
      <c r="P69" s="17">
        <f t="shared" si="29"/>
        <v>6</v>
      </c>
      <c r="Q69" s="17">
        <v>56</v>
      </c>
      <c r="R69" s="17">
        <f t="shared" si="30"/>
        <v>0</v>
      </c>
      <c r="S69" s="17">
        <v>56</v>
      </c>
      <c r="T69" s="17">
        <f t="shared" si="31"/>
        <v>5</v>
      </c>
      <c r="U69" s="17">
        <v>51</v>
      </c>
      <c r="V69" s="17">
        <f t="shared" si="32"/>
        <v>12</v>
      </c>
      <c r="W69" s="17">
        <v>39</v>
      </c>
      <c r="X69" s="17">
        <f t="shared" si="33"/>
        <v>-11</v>
      </c>
      <c r="Y69" s="18">
        <v>50</v>
      </c>
      <c r="Z69" s="18">
        <f t="shared" si="34"/>
        <v>1</v>
      </c>
      <c r="AA69" s="17">
        <v>49</v>
      </c>
      <c r="AB69" s="17">
        <f t="shared" si="35"/>
        <v>-13</v>
      </c>
      <c r="AC69" s="17">
        <v>62</v>
      </c>
      <c r="AD69" t="e">
        <f>VLOOKUP(A69,#REF!,63,0)</f>
        <v>#REF!</v>
      </c>
    </row>
    <row r="70" spans="1:31" x14ac:dyDescent="0.25">
      <c r="A70" s="6" t="s">
        <v>68</v>
      </c>
      <c r="B70" s="17">
        <f t="shared" si="36"/>
        <v>-3</v>
      </c>
      <c r="C70" s="17">
        <f t="shared" si="37"/>
        <v>-18</v>
      </c>
      <c r="D70" s="6">
        <f>VLOOKUP(A70,'Рейтинг места 9 мес 2019 '!A:O,15,0)</f>
        <v>21</v>
      </c>
      <c r="E70" s="6">
        <v>24</v>
      </c>
      <c r="F70" s="6">
        <v>35</v>
      </c>
      <c r="G70" s="17">
        <v>38</v>
      </c>
      <c r="H70" s="17">
        <f t="shared" si="38"/>
        <v>5</v>
      </c>
      <c r="I70" s="6">
        <v>39</v>
      </c>
      <c r="J70" s="17">
        <f t="shared" si="25"/>
        <v>1</v>
      </c>
      <c r="K70" s="17">
        <f t="shared" si="26"/>
        <v>8</v>
      </c>
      <c r="L70" s="6">
        <v>43</v>
      </c>
      <c r="M70" s="17">
        <f t="shared" si="27"/>
        <v>4</v>
      </c>
      <c r="N70" s="17">
        <f t="shared" si="28"/>
        <v>-9</v>
      </c>
      <c r="O70" s="2">
        <v>42</v>
      </c>
      <c r="P70" s="17">
        <f t="shared" si="29"/>
        <v>13</v>
      </c>
      <c r="Q70" s="17">
        <v>33</v>
      </c>
      <c r="R70" s="17">
        <f t="shared" si="30"/>
        <v>-1</v>
      </c>
      <c r="S70" s="17">
        <v>34</v>
      </c>
      <c r="T70" s="17">
        <f t="shared" si="31"/>
        <v>-1</v>
      </c>
      <c r="U70" s="17">
        <v>35</v>
      </c>
      <c r="V70" s="17">
        <f t="shared" si="32"/>
        <v>-11</v>
      </c>
      <c r="W70" s="17">
        <v>46</v>
      </c>
      <c r="X70" s="17">
        <f t="shared" si="33"/>
        <v>26</v>
      </c>
      <c r="Y70" s="18">
        <v>20</v>
      </c>
      <c r="Z70" s="18">
        <f t="shared" si="34"/>
        <v>4</v>
      </c>
      <c r="AA70" s="17">
        <v>16</v>
      </c>
      <c r="AB70" s="17">
        <f t="shared" si="35"/>
        <v>4</v>
      </c>
      <c r="AC70" s="17">
        <v>12</v>
      </c>
      <c r="AD70" t="e">
        <f>VLOOKUP(A70,#REF!,63,0)</f>
        <v>#REF!</v>
      </c>
      <c r="AE70" t="s">
        <v>163</v>
      </c>
    </row>
    <row r="71" spans="1:31" x14ac:dyDescent="0.25">
      <c r="A71" s="6" t="s">
        <v>69</v>
      </c>
      <c r="B71" s="17">
        <f t="shared" si="36"/>
        <v>-3</v>
      </c>
      <c r="C71" s="17">
        <f t="shared" si="37"/>
        <v>2</v>
      </c>
      <c r="D71" s="6">
        <f>VLOOKUP(A71,'Рейтинг места 9 мес 2019 '!A:O,15,0)</f>
        <v>56</v>
      </c>
      <c r="E71" s="6">
        <v>59</v>
      </c>
      <c r="F71" s="6">
        <v>57</v>
      </c>
      <c r="G71" s="17">
        <v>58</v>
      </c>
      <c r="H71" s="17">
        <f t="shared" si="38"/>
        <v>-14</v>
      </c>
      <c r="I71" s="6">
        <v>54</v>
      </c>
      <c r="J71" s="17">
        <f t="shared" si="25"/>
        <v>-4</v>
      </c>
      <c r="K71" s="17">
        <f t="shared" si="26"/>
        <v>-10</v>
      </c>
      <c r="L71" s="6">
        <v>55</v>
      </c>
      <c r="M71" s="17">
        <f t="shared" si="27"/>
        <v>13</v>
      </c>
      <c r="N71" s="17">
        <f t="shared" si="28"/>
        <v>1</v>
      </c>
      <c r="O71" s="2">
        <v>59</v>
      </c>
      <c r="P71" s="17">
        <f t="shared" si="29"/>
        <v>1</v>
      </c>
      <c r="Q71" s="17">
        <v>60</v>
      </c>
      <c r="R71" s="17">
        <f t="shared" si="30"/>
        <v>-8</v>
      </c>
      <c r="S71" s="17">
        <v>68</v>
      </c>
      <c r="T71" s="17">
        <f t="shared" si="31"/>
        <v>3</v>
      </c>
      <c r="U71" s="17">
        <v>65</v>
      </c>
      <c r="V71" s="17">
        <f t="shared" si="32"/>
        <v>-7</v>
      </c>
      <c r="W71" s="17">
        <v>72</v>
      </c>
      <c r="X71" s="17">
        <f t="shared" si="33"/>
        <v>13</v>
      </c>
      <c r="Y71" s="18">
        <v>59</v>
      </c>
      <c r="Z71" s="18">
        <f t="shared" si="34"/>
        <v>7</v>
      </c>
      <c r="AA71" s="17">
        <v>52</v>
      </c>
      <c r="AB71" s="17">
        <f t="shared" si="35"/>
        <v>-6</v>
      </c>
      <c r="AC71" s="17">
        <v>58</v>
      </c>
      <c r="AD71" t="e">
        <f>VLOOKUP(A71,#REF!,63,0)</f>
        <v>#REF!</v>
      </c>
    </row>
    <row r="72" spans="1:31" x14ac:dyDescent="0.25">
      <c r="A72" s="6" t="s">
        <v>70</v>
      </c>
      <c r="B72" s="17">
        <f t="shared" si="36"/>
        <v>3</v>
      </c>
      <c r="C72" s="17">
        <f t="shared" si="37"/>
        <v>-30</v>
      </c>
      <c r="D72" s="6">
        <f>VLOOKUP(A72,'Рейтинг места 9 мес 2019 '!A:O,15,0)</f>
        <v>44</v>
      </c>
      <c r="E72" s="6">
        <v>41</v>
      </c>
      <c r="F72" s="6">
        <v>43</v>
      </c>
      <c r="G72" s="17">
        <v>70</v>
      </c>
      <c r="H72" s="17">
        <f t="shared" si="38"/>
        <v>28</v>
      </c>
      <c r="I72" s="6">
        <v>74</v>
      </c>
      <c r="J72" s="17">
        <f t="shared" si="25"/>
        <v>1</v>
      </c>
      <c r="K72" s="17">
        <f t="shared" si="26"/>
        <v>45</v>
      </c>
      <c r="L72" s="6">
        <v>84</v>
      </c>
      <c r="M72" s="17">
        <f t="shared" si="27"/>
        <v>-43</v>
      </c>
      <c r="N72" s="17">
        <f t="shared" si="28"/>
        <v>-34</v>
      </c>
      <c r="O72" s="2">
        <v>83</v>
      </c>
      <c r="P72" s="17">
        <f t="shared" si="29"/>
        <v>13</v>
      </c>
      <c r="Q72" s="17">
        <v>49</v>
      </c>
      <c r="R72" s="17">
        <f t="shared" si="30"/>
        <v>3</v>
      </c>
      <c r="S72" s="17">
        <v>46</v>
      </c>
      <c r="T72" s="17">
        <f t="shared" si="31"/>
        <v>7</v>
      </c>
      <c r="U72" s="17">
        <v>39</v>
      </c>
      <c r="V72" s="17">
        <f t="shared" si="32"/>
        <v>-1</v>
      </c>
      <c r="W72" s="17">
        <v>40</v>
      </c>
      <c r="X72" s="17">
        <f t="shared" si="33"/>
        <v>4</v>
      </c>
      <c r="Y72" s="18">
        <v>36</v>
      </c>
      <c r="Z72" s="18">
        <f t="shared" si="34"/>
        <v>4</v>
      </c>
      <c r="AA72" s="17">
        <v>32</v>
      </c>
      <c r="AB72" s="17">
        <f t="shared" si="35"/>
        <v>3</v>
      </c>
      <c r="AC72" s="17">
        <v>29</v>
      </c>
      <c r="AD72" t="e">
        <f>VLOOKUP(A72,#REF!,63,0)</f>
        <v>#REF!</v>
      </c>
      <c r="AE72" t="s">
        <v>179</v>
      </c>
    </row>
    <row r="73" spans="1:31" x14ac:dyDescent="0.25">
      <c r="A73" s="6" t="s">
        <v>71</v>
      </c>
      <c r="B73" s="17">
        <f t="shared" si="36"/>
        <v>-11</v>
      </c>
      <c r="C73" s="17">
        <f t="shared" si="37"/>
        <v>6</v>
      </c>
      <c r="D73" s="6">
        <f>VLOOKUP(A73,'Рейтинг места 9 мес 2019 '!A:O,15,0)</f>
        <v>39</v>
      </c>
      <c r="E73" s="6">
        <v>50</v>
      </c>
      <c r="F73" s="6">
        <v>55</v>
      </c>
      <c r="G73" s="17">
        <v>34</v>
      </c>
      <c r="H73" s="17">
        <f t="shared" si="38"/>
        <v>-16</v>
      </c>
      <c r="I73" s="6">
        <v>33</v>
      </c>
      <c r="J73" s="17">
        <f t="shared" si="25"/>
        <v>6</v>
      </c>
      <c r="K73" s="17">
        <f t="shared" si="26"/>
        <v>-18</v>
      </c>
      <c r="L73" s="6">
        <v>29</v>
      </c>
      <c r="M73" s="17">
        <f t="shared" si="27"/>
        <v>19</v>
      </c>
      <c r="N73" s="17">
        <f t="shared" si="28"/>
        <v>21</v>
      </c>
      <c r="O73" s="2">
        <v>23</v>
      </c>
      <c r="P73" s="17">
        <f t="shared" si="29"/>
        <v>-17</v>
      </c>
      <c r="Q73" s="17">
        <v>44</v>
      </c>
      <c r="R73" s="17">
        <f t="shared" si="30"/>
        <v>-5</v>
      </c>
      <c r="S73" s="17">
        <v>49</v>
      </c>
      <c r="T73" s="17">
        <f t="shared" si="31"/>
        <v>2</v>
      </c>
      <c r="U73" s="17">
        <v>47</v>
      </c>
      <c r="V73" s="17">
        <f t="shared" si="32"/>
        <v>5</v>
      </c>
      <c r="W73" s="17">
        <v>42</v>
      </c>
      <c r="X73" s="17">
        <f t="shared" si="33"/>
        <v>-19</v>
      </c>
      <c r="Y73" s="18">
        <v>61</v>
      </c>
      <c r="Z73" s="18">
        <f t="shared" si="34"/>
        <v>-6</v>
      </c>
      <c r="AA73" s="17">
        <v>67</v>
      </c>
      <c r="AB73" s="17">
        <f t="shared" si="35"/>
        <v>14</v>
      </c>
      <c r="AC73" s="17">
        <v>53</v>
      </c>
      <c r="AD73" t="e">
        <f>VLOOKUP(A73,#REF!,63,0)</f>
        <v>#REF!</v>
      </c>
    </row>
    <row r="74" spans="1:31" x14ac:dyDescent="0.25">
      <c r="A74" s="6" t="s">
        <v>72</v>
      </c>
      <c r="B74" s="17">
        <f t="shared" si="36"/>
        <v>6</v>
      </c>
      <c r="C74" s="17">
        <f t="shared" si="37"/>
        <v>-10</v>
      </c>
      <c r="D74" s="6">
        <f>VLOOKUP(A74,'Рейтинг места 9 мес 2019 '!A:O,15,0)</f>
        <v>51</v>
      </c>
      <c r="E74" s="6">
        <v>45</v>
      </c>
      <c r="F74" s="6">
        <v>37</v>
      </c>
      <c r="G74" s="17">
        <v>54</v>
      </c>
      <c r="H74" s="17">
        <f t="shared" si="38"/>
        <v>-8</v>
      </c>
      <c r="I74" s="6">
        <v>61</v>
      </c>
      <c r="J74" s="17">
        <f t="shared" si="25"/>
        <v>6</v>
      </c>
      <c r="K74" s="17">
        <f t="shared" si="26"/>
        <v>1</v>
      </c>
      <c r="L74" s="6">
        <v>67</v>
      </c>
      <c r="M74" s="17">
        <f t="shared" si="27"/>
        <v>-13</v>
      </c>
      <c r="N74" s="17">
        <f t="shared" si="28"/>
        <v>10</v>
      </c>
      <c r="O74" s="2">
        <v>61</v>
      </c>
      <c r="P74" s="17">
        <f t="shared" si="29"/>
        <v>22</v>
      </c>
      <c r="Q74" s="17">
        <v>71</v>
      </c>
      <c r="R74" s="17">
        <f t="shared" si="30"/>
        <v>2</v>
      </c>
      <c r="S74" s="17">
        <v>69</v>
      </c>
      <c r="T74" s="17">
        <f t="shared" si="31"/>
        <v>3</v>
      </c>
      <c r="U74" s="17">
        <v>66</v>
      </c>
      <c r="V74" s="17">
        <f t="shared" si="32"/>
        <v>18</v>
      </c>
      <c r="W74" s="17">
        <v>48</v>
      </c>
      <c r="X74" s="17">
        <f t="shared" si="33"/>
        <v>-1</v>
      </c>
      <c r="Y74" s="18">
        <v>49</v>
      </c>
      <c r="Z74" s="18">
        <f t="shared" si="34"/>
        <v>3</v>
      </c>
      <c r="AA74" s="17">
        <v>46</v>
      </c>
      <c r="AB74" s="17">
        <f t="shared" si="35"/>
        <v>-6</v>
      </c>
      <c r="AC74" s="17">
        <v>52</v>
      </c>
      <c r="AD74" t="e">
        <f>VLOOKUP(A74,#REF!,63,0)</f>
        <v>#REF!</v>
      </c>
    </row>
    <row r="75" spans="1:31" x14ac:dyDescent="0.25">
      <c r="A75" s="6" t="s">
        <v>73</v>
      </c>
      <c r="B75" s="17">
        <f t="shared" si="36"/>
        <v>4</v>
      </c>
      <c r="C75" s="17">
        <f t="shared" si="37"/>
        <v>13</v>
      </c>
      <c r="D75" s="6">
        <f>VLOOKUP(A75,'Рейтинг места 9 мес 2019 '!A:O,15,0)</f>
        <v>73</v>
      </c>
      <c r="E75" s="6">
        <v>69</v>
      </c>
      <c r="F75" s="6">
        <v>62</v>
      </c>
      <c r="G75" s="17">
        <v>60</v>
      </c>
      <c r="H75" s="17">
        <f t="shared" si="38"/>
        <v>-19</v>
      </c>
      <c r="I75" s="6">
        <v>60</v>
      </c>
      <c r="J75" s="17">
        <f t="shared" si="25"/>
        <v>5</v>
      </c>
      <c r="K75" s="17">
        <f t="shared" si="26"/>
        <v>-23</v>
      </c>
      <c r="L75" s="6">
        <v>60</v>
      </c>
      <c r="M75" s="17">
        <f t="shared" si="27"/>
        <v>27</v>
      </c>
      <c r="N75" s="17">
        <f t="shared" si="28"/>
        <v>21</v>
      </c>
      <c r="O75" s="2">
        <v>55</v>
      </c>
      <c r="P75" s="17">
        <f t="shared" si="29"/>
        <v>-4</v>
      </c>
      <c r="Q75" s="17">
        <v>76</v>
      </c>
      <c r="R75" s="17">
        <f t="shared" si="30"/>
        <v>-3</v>
      </c>
      <c r="S75" s="17">
        <v>79</v>
      </c>
      <c r="T75" s="17">
        <f t="shared" si="31"/>
        <v>-4</v>
      </c>
      <c r="U75" s="17">
        <v>83</v>
      </c>
      <c r="V75" s="17">
        <f t="shared" si="32"/>
        <v>1</v>
      </c>
      <c r="W75" s="17">
        <v>82</v>
      </c>
      <c r="X75" s="17">
        <f t="shared" si="33"/>
        <v>2</v>
      </c>
      <c r="Y75" s="18">
        <v>80</v>
      </c>
      <c r="Z75" s="18">
        <f t="shared" si="34"/>
        <v>8</v>
      </c>
      <c r="AA75" s="17">
        <v>72</v>
      </c>
      <c r="AB75" s="17">
        <f t="shared" si="35"/>
        <v>-1</v>
      </c>
      <c r="AC75" s="17">
        <v>73</v>
      </c>
      <c r="AD75" t="e">
        <f>VLOOKUP(A75,#REF!,63,0)</f>
        <v>#REF!</v>
      </c>
    </row>
    <row r="76" spans="1:31" x14ac:dyDescent="0.25">
      <c r="A76" s="6" t="s">
        <v>74</v>
      </c>
      <c r="B76" s="17">
        <f t="shared" si="36"/>
        <v>1</v>
      </c>
      <c r="C76" s="17">
        <f t="shared" si="37"/>
        <v>-16</v>
      </c>
      <c r="D76" s="6">
        <f>VLOOKUP(A76,'Рейтинг места 9 мес 2019 '!A:O,15,0)</f>
        <v>40</v>
      </c>
      <c r="E76" s="6">
        <v>39</v>
      </c>
      <c r="F76" s="6">
        <v>37</v>
      </c>
      <c r="G76" s="17">
        <v>56</v>
      </c>
      <c r="H76" s="17">
        <f t="shared" si="38"/>
        <v>26</v>
      </c>
      <c r="I76" s="6">
        <v>56</v>
      </c>
      <c r="J76" s="17">
        <f t="shared" si="25"/>
        <v>13</v>
      </c>
      <c r="K76" s="17">
        <f t="shared" si="26"/>
        <v>18</v>
      </c>
      <c r="L76" s="6">
        <v>50</v>
      </c>
      <c r="M76" s="17">
        <f t="shared" si="27"/>
        <v>17</v>
      </c>
      <c r="N76" s="17">
        <f t="shared" si="28"/>
        <v>-3</v>
      </c>
      <c r="O76" s="2">
        <v>37</v>
      </c>
      <c r="P76" s="17">
        <f t="shared" si="29"/>
        <v>-6</v>
      </c>
      <c r="Q76" s="17">
        <v>34</v>
      </c>
      <c r="R76" s="17">
        <f t="shared" si="30"/>
        <v>4</v>
      </c>
      <c r="S76" s="17">
        <v>30</v>
      </c>
      <c r="T76" s="17">
        <f t="shared" si="31"/>
        <v>-2</v>
      </c>
      <c r="U76" s="17">
        <v>32</v>
      </c>
      <c r="V76" s="17">
        <f t="shared" si="32"/>
        <v>-22</v>
      </c>
      <c r="W76" s="17">
        <v>54</v>
      </c>
      <c r="X76" s="17">
        <f t="shared" si="33"/>
        <v>14</v>
      </c>
      <c r="Y76" s="18">
        <v>40</v>
      </c>
      <c r="Z76" s="18">
        <f t="shared" si="34"/>
        <v>-5</v>
      </c>
      <c r="AA76" s="17">
        <v>45</v>
      </c>
      <c r="AB76" s="17">
        <f t="shared" si="35"/>
        <v>-12</v>
      </c>
      <c r="AC76" s="17">
        <v>57</v>
      </c>
      <c r="AD76" t="e">
        <f>VLOOKUP(A76,#REF!,63,0)</f>
        <v>#REF!</v>
      </c>
    </row>
    <row r="77" spans="1:31" x14ac:dyDescent="0.25">
      <c r="A77" s="6" t="s">
        <v>75</v>
      </c>
      <c r="B77" s="17">
        <f t="shared" si="36"/>
        <v>3</v>
      </c>
      <c r="C77" s="17">
        <f t="shared" si="37"/>
        <v>-9</v>
      </c>
      <c r="D77" s="6">
        <f>VLOOKUP(A77,'Рейтинг места 9 мес 2019 '!A:O,15,0)</f>
        <v>37</v>
      </c>
      <c r="E77" s="6">
        <v>34</v>
      </c>
      <c r="F77" s="6">
        <v>36</v>
      </c>
      <c r="G77" s="17">
        <v>43</v>
      </c>
      <c r="H77" s="17">
        <f t="shared" si="38"/>
        <v>-11</v>
      </c>
      <c r="I77" s="6">
        <v>46</v>
      </c>
      <c r="J77" s="17">
        <f t="shared" si="25"/>
        <v>-3</v>
      </c>
      <c r="K77" s="17">
        <f t="shared" si="26"/>
        <v>-3</v>
      </c>
      <c r="L77" s="6">
        <v>51</v>
      </c>
      <c r="M77" s="17">
        <f t="shared" si="27"/>
        <v>1</v>
      </c>
      <c r="N77" s="17">
        <f t="shared" si="28"/>
        <v>1</v>
      </c>
      <c r="O77" s="2">
        <v>54</v>
      </c>
      <c r="P77" s="17">
        <f t="shared" si="29"/>
        <v>8</v>
      </c>
      <c r="Q77" s="17">
        <v>55</v>
      </c>
      <c r="R77" s="17">
        <f t="shared" si="30"/>
        <v>-2</v>
      </c>
      <c r="S77" s="17">
        <v>57</v>
      </c>
      <c r="T77" s="17">
        <f t="shared" si="31"/>
        <v>3</v>
      </c>
      <c r="U77" s="17">
        <v>54</v>
      </c>
      <c r="V77" s="17">
        <f t="shared" si="32"/>
        <v>-1</v>
      </c>
      <c r="W77" s="17">
        <v>55</v>
      </c>
      <c r="X77" s="17">
        <f t="shared" si="33"/>
        <v>8</v>
      </c>
      <c r="Y77" s="18">
        <v>47</v>
      </c>
      <c r="Z77" s="18">
        <f t="shared" si="34"/>
        <v>-3</v>
      </c>
      <c r="AA77" s="17">
        <v>50</v>
      </c>
      <c r="AB77" s="17">
        <f t="shared" si="35"/>
        <v>6</v>
      </c>
      <c r="AC77" s="17">
        <v>44</v>
      </c>
      <c r="AD77" t="e">
        <f>VLOOKUP(A77,#REF!,63,0)</f>
        <v>#REF!</v>
      </c>
    </row>
    <row r="78" spans="1:31" x14ac:dyDescent="0.25">
      <c r="A78" s="6" t="s">
        <v>76</v>
      </c>
      <c r="B78" s="17">
        <f t="shared" si="36"/>
        <v>2</v>
      </c>
      <c r="C78" s="17">
        <f t="shared" si="37"/>
        <v>-1</v>
      </c>
      <c r="D78" s="6">
        <f>VLOOKUP(A78,'Рейтинг места 9 мес 2019 '!A:O,15,0)</f>
        <v>72</v>
      </c>
      <c r="E78" s="6">
        <v>70</v>
      </c>
      <c r="F78" s="6">
        <v>65</v>
      </c>
      <c r="G78" s="17">
        <v>72</v>
      </c>
      <c r="H78" s="17">
        <f t="shared" si="38"/>
        <v>1</v>
      </c>
      <c r="I78" s="6">
        <v>73</v>
      </c>
      <c r="J78" s="17">
        <f t="shared" si="25"/>
        <v>5</v>
      </c>
      <c r="K78" s="17">
        <f t="shared" si="26"/>
        <v>-2</v>
      </c>
      <c r="L78" s="6">
        <v>75</v>
      </c>
      <c r="M78" s="17">
        <f t="shared" si="27"/>
        <v>-7</v>
      </c>
      <c r="N78" s="17">
        <f t="shared" si="28"/>
        <v>-4</v>
      </c>
      <c r="O78" s="2">
        <v>70</v>
      </c>
      <c r="P78" s="17">
        <f t="shared" si="29"/>
        <v>8</v>
      </c>
      <c r="Q78" s="17">
        <v>66</v>
      </c>
      <c r="R78" s="17">
        <f t="shared" si="30"/>
        <v>-6</v>
      </c>
      <c r="S78" s="17">
        <v>72</v>
      </c>
      <c r="T78" s="17">
        <f t="shared" si="31"/>
        <v>-5</v>
      </c>
      <c r="U78" s="17">
        <v>77</v>
      </c>
      <c r="V78" s="17">
        <f t="shared" si="32"/>
        <v>14</v>
      </c>
      <c r="W78" s="17">
        <v>63</v>
      </c>
      <c r="X78" s="17">
        <f t="shared" si="33"/>
        <v>5</v>
      </c>
      <c r="Y78" s="18">
        <v>58</v>
      </c>
      <c r="Z78" s="18">
        <f t="shared" si="34"/>
        <v>1</v>
      </c>
      <c r="AA78" s="17">
        <v>57</v>
      </c>
      <c r="AB78" s="17">
        <f t="shared" si="35"/>
        <v>4</v>
      </c>
      <c r="AC78" s="17">
        <v>53</v>
      </c>
      <c r="AD78" t="e">
        <f>VLOOKUP(A78,#REF!,63,0)</f>
        <v>#REF!</v>
      </c>
    </row>
    <row r="79" spans="1:31" x14ac:dyDescent="0.25">
      <c r="A79" s="6" t="s">
        <v>77</v>
      </c>
      <c r="B79" s="17">
        <f t="shared" si="36"/>
        <v>-4</v>
      </c>
      <c r="C79" s="17">
        <f t="shared" si="37"/>
        <v>-30</v>
      </c>
      <c r="D79" s="6">
        <f>VLOOKUP(A79,'Рейтинг места 9 мес 2019 '!A:O,15,0)</f>
        <v>23</v>
      </c>
      <c r="E79" s="6">
        <v>27</v>
      </c>
      <c r="F79" s="6">
        <v>27</v>
      </c>
      <c r="G79" s="17">
        <v>52</v>
      </c>
      <c r="H79" s="17">
        <f t="shared" si="38"/>
        <v>10</v>
      </c>
      <c r="I79" s="6">
        <v>53</v>
      </c>
      <c r="J79" s="17">
        <f t="shared" si="25"/>
        <v>-3</v>
      </c>
      <c r="K79" s="17">
        <f t="shared" si="26"/>
        <v>14</v>
      </c>
      <c r="L79" s="6">
        <v>53</v>
      </c>
      <c r="M79" s="17">
        <f t="shared" si="27"/>
        <v>-18</v>
      </c>
      <c r="N79" s="17">
        <f t="shared" si="28"/>
        <v>-11</v>
      </c>
      <c r="O79" s="2">
        <v>56</v>
      </c>
      <c r="P79" s="17">
        <f t="shared" si="29"/>
        <v>12</v>
      </c>
      <c r="Q79" s="17">
        <v>45</v>
      </c>
      <c r="R79" s="17">
        <f t="shared" si="30"/>
        <v>2</v>
      </c>
      <c r="S79" s="17">
        <v>43</v>
      </c>
      <c r="T79" s="17">
        <f t="shared" si="31"/>
        <v>4</v>
      </c>
      <c r="U79" s="17">
        <v>39</v>
      </c>
      <c r="V79" s="17">
        <f t="shared" si="32"/>
        <v>1</v>
      </c>
      <c r="W79" s="17">
        <v>38</v>
      </c>
      <c r="X79" s="17">
        <f t="shared" si="33"/>
        <v>5</v>
      </c>
      <c r="Y79" s="18">
        <v>33</v>
      </c>
      <c r="Z79" s="18">
        <f t="shared" si="34"/>
        <v>0</v>
      </c>
      <c r="AA79" s="17">
        <v>33</v>
      </c>
      <c r="AB79" s="17">
        <f t="shared" si="35"/>
        <v>8</v>
      </c>
      <c r="AC79" s="17">
        <v>25</v>
      </c>
      <c r="AD79" t="e">
        <f>VLOOKUP(A79,#REF!,63,0)</f>
        <v>#REF!</v>
      </c>
      <c r="AE79" t="s">
        <v>163</v>
      </c>
    </row>
    <row r="80" spans="1:31" x14ac:dyDescent="0.25">
      <c r="A80" s="6" t="s">
        <v>78</v>
      </c>
      <c r="B80" s="17">
        <f t="shared" si="36"/>
        <v>-4</v>
      </c>
      <c r="C80" s="17">
        <f t="shared" si="37"/>
        <v>1</v>
      </c>
      <c r="D80" s="6">
        <f>VLOOKUP(A80,'Рейтинг места 9 мес 2019 '!A:O,15,0)</f>
        <v>16</v>
      </c>
      <c r="E80" s="6">
        <v>20</v>
      </c>
      <c r="F80" s="6">
        <v>20</v>
      </c>
      <c r="G80" s="17">
        <v>10</v>
      </c>
      <c r="H80" s="17">
        <f t="shared" si="38"/>
        <v>-27</v>
      </c>
      <c r="I80" s="6">
        <v>15</v>
      </c>
      <c r="J80" s="17">
        <f t="shared" si="25"/>
        <v>1</v>
      </c>
      <c r="K80" s="17">
        <f t="shared" si="26"/>
        <v>-37</v>
      </c>
      <c r="L80" s="6">
        <v>16</v>
      </c>
      <c r="M80" s="17">
        <f t="shared" si="27"/>
        <v>29</v>
      </c>
      <c r="N80" s="17">
        <f t="shared" si="28"/>
        <v>21</v>
      </c>
      <c r="O80" s="2">
        <v>15</v>
      </c>
      <c r="P80" s="17">
        <f t="shared" si="29"/>
        <v>-8</v>
      </c>
      <c r="Q80" s="17">
        <v>36</v>
      </c>
      <c r="R80" s="17">
        <f t="shared" si="30"/>
        <v>-6</v>
      </c>
      <c r="S80" s="17">
        <v>42</v>
      </c>
      <c r="T80" s="17">
        <f t="shared" si="31"/>
        <v>-11</v>
      </c>
      <c r="U80" s="17">
        <v>53</v>
      </c>
      <c r="V80" s="17">
        <f t="shared" si="32"/>
        <v>9</v>
      </c>
      <c r="W80" s="17">
        <v>44</v>
      </c>
      <c r="X80" s="17">
        <f t="shared" si="33"/>
        <v>0</v>
      </c>
      <c r="Y80" s="18">
        <v>44</v>
      </c>
      <c r="Z80" s="18">
        <f t="shared" si="34"/>
        <v>-10</v>
      </c>
      <c r="AA80" s="17">
        <v>54</v>
      </c>
      <c r="AB80" s="17">
        <f t="shared" si="35"/>
        <v>14</v>
      </c>
      <c r="AC80" s="17">
        <v>40</v>
      </c>
      <c r="AD80" t="e">
        <f>VLOOKUP(A80,#REF!,63,0)</f>
        <v>#REF!</v>
      </c>
    </row>
    <row r="81" spans="1:31" x14ac:dyDescent="0.25">
      <c r="A81" s="6" t="s">
        <v>79</v>
      </c>
      <c r="B81" s="17">
        <f t="shared" si="36"/>
        <v>3</v>
      </c>
      <c r="C81" s="17">
        <f t="shared" si="37"/>
        <v>19</v>
      </c>
      <c r="D81" s="6">
        <f>VLOOKUP(A81,'Рейтинг места 9 мес 2019 '!A:O,15,0)</f>
        <v>28</v>
      </c>
      <c r="E81" s="6">
        <v>25</v>
      </c>
      <c r="F81" s="6">
        <v>25</v>
      </c>
      <c r="G81" s="17">
        <v>12</v>
      </c>
      <c r="H81" s="17">
        <f t="shared" si="38"/>
        <v>-13</v>
      </c>
      <c r="I81" s="6">
        <v>9</v>
      </c>
      <c r="J81" s="17">
        <f t="shared" si="25"/>
        <v>-1</v>
      </c>
      <c r="K81" s="17">
        <f t="shared" si="26"/>
        <v>-14</v>
      </c>
      <c r="L81" s="6">
        <v>9</v>
      </c>
      <c r="M81" s="17">
        <f t="shared" si="27"/>
        <v>10</v>
      </c>
      <c r="N81" s="17">
        <f t="shared" si="28"/>
        <v>16</v>
      </c>
      <c r="O81" s="2">
        <v>10</v>
      </c>
      <c r="P81" s="17">
        <f t="shared" si="29"/>
        <v>-13</v>
      </c>
      <c r="Q81" s="17">
        <v>26</v>
      </c>
      <c r="R81" s="17">
        <f t="shared" si="30"/>
        <v>4</v>
      </c>
      <c r="S81" s="17">
        <v>22</v>
      </c>
      <c r="T81" s="17">
        <f t="shared" si="31"/>
        <v>-1</v>
      </c>
      <c r="U81" s="17">
        <v>23</v>
      </c>
      <c r="V81" s="17">
        <f t="shared" si="32"/>
        <v>3</v>
      </c>
      <c r="W81" s="17">
        <v>20</v>
      </c>
      <c r="X81" s="17">
        <f t="shared" si="33"/>
        <v>-19</v>
      </c>
      <c r="Y81" s="18">
        <v>39</v>
      </c>
      <c r="Z81" s="18">
        <f t="shared" si="34"/>
        <v>-3</v>
      </c>
      <c r="AA81" s="17">
        <v>42</v>
      </c>
      <c r="AB81" s="17">
        <f t="shared" si="35"/>
        <v>3</v>
      </c>
      <c r="AC81" s="17">
        <v>39</v>
      </c>
      <c r="AD81" t="e">
        <f>VLOOKUP(A81,#REF!,63,0)</f>
        <v>#REF!</v>
      </c>
    </row>
    <row r="82" spans="1:31" ht="30" x14ac:dyDescent="0.25">
      <c r="A82" s="6" t="s">
        <v>80</v>
      </c>
      <c r="B82" s="17">
        <f t="shared" si="36"/>
        <v>-4</v>
      </c>
      <c r="C82" s="17">
        <f t="shared" si="37"/>
        <v>5</v>
      </c>
      <c r="D82" s="6">
        <f>VLOOKUP(A82,'Рейтинг места 9 мес 2019 '!A:O,15,0)</f>
        <v>45</v>
      </c>
      <c r="E82" s="6">
        <v>49</v>
      </c>
      <c r="F82" s="6">
        <v>41</v>
      </c>
      <c r="G82" s="17">
        <v>44</v>
      </c>
      <c r="H82" s="17">
        <f t="shared" si="38"/>
        <v>-12</v>
      </c>
      <c r="I82" s="6">
        <v>40</v>
      </c>
      <c r="J82" s="17">
        <f t="shared" si="25"/>
        <v>-4</v>
      </c>
      <c r="K82" s="17">
        <f t="shared" si="26"/>
        <v>-6</v>
      </c>
      <c r="L82" s="6">
        <v>44</v>
      </c>
      <c r="M82" s="17">
        <f t="shared" si="27"/>
        <v>12</v>
      </c>
      <c r="N82" s="17">
        <f t="shared" si="28"/>
        <v>1</v>
      </c>
      <c r="O82" s="2">
        <v>48</v>
      </c>
      <c r="P82" s="17">
        <f t="shared" si="29"/>
        <v>-22</v>
      </c>
      <c r="Q82" s="17">
        <v>49</v>
      </c>
      <c r="R82" s="17">
        <f t="shared" si="30"/>
        <v>-3</v>
      </c>
      <c r="S82" s="17">
        <v>52</v>
      </c>
      <c r="T82" s="17">
        <f t="shared" si="31"/>
        <v>2</v>
      </c>
      <c r="U82" s="17">
        <v>50</v>
      </c>
      <c r="V82" s="17">
        <f t="shared" si="32"/>
        <v>-10</v>
      </c>
      <c r="W82" s="17">
        <v>60</v>
      </c>
      <c r="X82" s="17">
        <f t="shared" si="33"/>
        <v>-11</v>
      </c>
      <c r="Y82" s="18">
        <v>71</v>
      </c>
      <c r="Z82" s="18">
        <f t="shared" si="34"/>
        <v>0</v>
      </c>
      <c r="AA82" s="17">
        <v>71</v>
      </c>
      <c r="AB82" s="17">
        <f t="shared" si="35"/>
        <v>-3</v>
      </c>
      <c r="AC82" s="17">
        <v>74</v>
      </c>
      <c r="AD82" t="e">
        <f>VLOOKUP(A82,#REF!,63,0)</f>
        <v>#REF!</v>
      </c>
    </row>
    <row r="83" spans="1:31" x14ac:dyDescent="0.25">
      <c r="A83" s="6" t="s">
        <v>81</v>
      </c>
      <c r="B83" s="17">
        <f t="shared" si="36"/>
        <v>-7</v>
      </c>
      <c r="C83" s="17">
        <f t="shared" si="37"/>
        <v>-5</v>
      </c>
      <c r="D83" s="6">
        <f>VLOOKUP(A83,'Рейтинг места 9 мес 2019 '!A:O,15,0)</f>
        <v>22</v>
      </c>
      <c r="E83" s="6">
        <v>29</v>
      </c>
      <c r="F83" s="6">
        <v>32</v>
      </c>
      <c r="G83" s="17">
        <v>27</v>
      </c>
      <c r="H83" s="17">
        <f t="shared" si="38"/>
        <v>14</v>
      </c>
      <c r="I83" s="6">
        <v>27</v>
      </c>
      <c r="J83" s="17">
        <f t="shared" si="25"/>
        <v>2</v>
      </c>
      <c r="K83" s="17">
        <f t="shared" si="26"/>
        <v>11</v>
      </c>
      <c r="L83" s="6">
        <v>28</v>
      </c>
      <c r="M83" s="17">
        <f t="shared" si="27"/>
        <v>-24</v>
      </c>
      <c r="N83" s="17">
        <f t="shared" si="28"/>
        <v>-11</v>
      </c>
      <c r="O83" s="2">
        <v>26</v>
      </c>
      <c r="P83" s="17">
        <f t="shared" si="29"/>
        <v>8</v>
      </c>
      <c r="Q83" s="17">
        <v>15</v>
      </c>
      <c r="R83" s="17">
        <f t="shared" si="30"/>
        <v>2</v>
      </c>
      <c r="S83" s="17">
        <v>13</v>
      </c>
      <c r="T83" s="17">
        <f t="shared" si="31"/>
        <v>-4</v>
      </c>
      <c r="U83" s="17">
        <v>17</v>
      </c>
      <c r="V83" s="17">
        <f t="shared" si="32"/>
        <v>15</v>
      </c>
      <c r="W83" s="17">
        <v>2</v>
      </c>
      <c r="X83" s="17">
        <f t="shared" si="33"/>
        <v>-5</v>
      </c>
      <c r="Y83" s="18">
        <v>7</v>
      </c>
      <c r="Z83" s="18">
        <f t="shared" si="34"/>
        <v>-3</v>
      </c>
      <c r="AA83" s="17">
        <v>10</v>
      </c>
      <c r="AB83" s="17">
        <f t="shared" si="35"/>
        <v>-2</v>
      </c>
      <c r="AC83" s="17">
        <v>12</v>
      </c>
      <c r="AD83" t="e">
        <f>VLOOKUP(A83,#REF!,63,0)</f>
        <v>#REF!</v>
      </c>
      <c r="AE83" t="s">
        <v>163</v>
      </c>
    </row>
    <row r="84" spans="1:31" x14ac:dyDescent="0.25">
      <c r="A84" s="6" t="s">
        <v>82</v>
      </c>
      <c r="B84" s="17">
        <f t="shared" si="36"/>
        <v>-3</v>
      </c>
      <c r="C84" s="17">
        <f t="shared" si="37"/>
        <v>-35</v>
      </c>
      <c r="D84" s="6">
        <f>VLOOKUP(A84,'Рейтинг места 9 мес 2019 '!A:O,15,0)</f>
        <v>6</v>
      </c>
      <c r="E84" s="6">
        <v>9</v>
      </c>
      <c r="F84" s="6">
        <v>13</v>
      </c>
      <c r="G84" s="17">
        <v>39</v>
      </c>
      <c r="H84" s="17">
        <f t="shared" si="38"/>
        <v>-3</v>
      </c>
      <c r="I84" s="6">
        <v>41</v>
      </c>
      <c r="J84" s="17">
        <f t="shared" si="25"/>
        <v>1</v>
      </c>
      <c r="K84" s="17">
        <f t="shared" si="26"/>
        <v>-6</v>
      </c>
      <c r="L84" s="6">
        <v>48</v>
      </c>
      <c r="M84" s="17">
        <f t="shared" si="27"/>
        <v>5</v>
      </c>
      <c r="N84" s="17">
        <f t="shared" si="28"/>
        <v>6</v>
      </c>
      <c r="O84" s="2">
        <v>47</v>
      </c>
      <c r="P84" s="17">
        <f t="shared" si="29"/>
        <v>2</v>
      </c>
      <c r="Q84" s="17">
        <v>53</v>
      </c>
      <c r="R84" s="17">
        <f t="shared" si="30"/>
        <v>9</v>
      </c>
      <c r="S84" s="17">
        <v>44</v>
      </c>
      <c r="T84" s="17">
        <f t="shared" si="31"/>
        <v>-10</v>
      </c>
      <c r="U84" s="17">
        <v>54</v>
      </c>
      <c r="V84" s="17">
        <f t="shared" si="32"/>
        <v>2</v>
      </c>
      <c r="W84" s="17">
        <v>52</v>
      </c>
      <c r="X84" s="17">
        <f t="shared" si="33"/>
        <v>1</v>
      </c>
      <c r="Y84" s="18">
        <v>51</v>
      </c>
      <c r="Z84" s="18">
        <f t="shared" si="34"/>
        <v>3</v>
      </c>
      <c r="AA84" s="17">
        <v>48</v>
      </c>
      <c r="AB84" s="17">
        <f t="shared" si="35"/>
        <v>-13</v>
      </c>
      <c r="AC84" s="17">
        <v>61</v>
      </c>
      <c r="AD84" t="e">
        <f>VLOOKUP(A84,#REF!,63,0)</f>
        <v>#REF!</v>
      </c>
    </row>
    <row r="85" spans="1:31" x14ac:dyDescent="0.25">
      <c r="A85" s="6" t="s">
        <v>91</v>
      </c>
      <c r="B85" s="17">
        <f t="shared" si="36"/>
        <v>5</v>
      </c>
      <c r="C85" s="17">
        <f t="shared" si="37"/>
        <v>7</v>
      </c>
      <c r="D85" s="6">
        <f>VLOOKUP(A85,'Рейтинг места 9 мес 2019 '!A:O,15,0)</f>
        <v>76</v>
      </c>
      <c r="E85" s="6">
        <v>71</v>
      </c>
      <c r="F85" s="6">
        <v>67</v>
      </c>
      <c r="G85" s="17">
        <v>74</v>
      </c>
      <c r="H85" s="17">
        <f t="shared" si="38"/>
        <v>-1</v>
      </c>
      <c r="I85" s="6">
        <v>69</v>
      </c>
      <c r="J85" s="17">
        <f t="shared" si="25"/>
        <v>-8</v>
      </c>
      <c r="K85" s="17">
        <f t="shared" si="26"/>
        <v>4</v>
      </c>
      <c r="L85" s="6">
        <v>72</v>
      </c>
      <c r="M85" s="17">
        <f t="shared" si="27"/>
        <v>-23</v>
      </c>
      <c r="N85" s="17">
        <f t="shared" si="28"/>
        <v>-13</v>
      </c>
      <c r="O85" s="2">
        <v>80</v>
      </c>
      <c r="P85" s="17">
        <f t="shared" si="29"/>
        <v>24</v>
      </c>
      <c r="Q85" s="17">
        <v>67</v>
      </c>
      <c r="R85" s="17">
        <f t="shared" si="30"/>
        <v>-3</v>
      </c>
      <c r="S85" s="17">
        <v>70</v>
      </c>
      <c r="T85" s="17">
        <f t="shared" si="31"/>
        <v>2</v>
      </c>
      <c r="U85" s="17">
        <v>68</v>
      </c>
      <c r="V85" s="17">
        <f t="shared" si="32"/>
        <v>11</v>
      </c>
      <c r="W85" s="17">
        <v>57</v>
      </c>
      <c r="X85" s="17">
        <f t="shared" si="33"/>
        <v>14</v>
      </c>
      <c r="Y85" s="18">
        <v>43</v>
      </c>
      <c r="Z85" s="18">
        <f t="shared" si="34"/>
        <v>4</v>
      </c>
      <c r="AA85" s="17">
        <v>39</v>
      </c>
      <c r="AB85" s="17">
        <f t="shared" si="35"/>
        <v>-7</v>
      </c>
      <c r="AC85" s="17">
        <v>46</v>
      </c>
      <c r="AD85" t="e">
        <f>VLOOKUP(A85,#REF!,63,0)</f>
        <v>#REF!</v>
      </c>
    </row>
    <row r="86" spans="1:31" x14ac:dyDescent="0.25">
      <c r="A86" s="6" t="s">
        <v>84</v>
      </c>
      <c r="B86" s="17">
        <f t="shared" si="36"/>
        <v>4</v>
      </c>
      <c r="C86" s="17">
        <f t="shared" si="37"/>
        <v>-3</v>
      </c>
      <c r="D86" s="6">
        <f>VLOOKUP(A86,'Рейтинг места 9 мес 2019 '!A:O,15,0)</f>
        <v>82</v>
      </c>
      <c r="E86" s="6">
        <v>78</v>
      </c>
      <c r="F86" s="6">
        <v>86</v>
      </c>
      <c r="G86" s="17">
        <v>86</v>
      </c>
      <c r="H86" s="17">
        <f t="shared" si="38"/>
        <v>7</v>
      </c>
      <c r="I86" s="6">
        <v>85</v>
      </c>
      <c r="J86" s="17">
        <f t="shared" si="25"/>
        <v>-5</v>
      </c>
      <c r="K86" s="17">
        <f t="shared" si="26"/>
        <v>-13</v>
      </c>
      <c r="L86" s="6">
        <v>63</v>
      </c>
      <c r="M86" s="17">
        <f t="shared" si="27"/>
        <v>4</v>
      </c>
      <c r="N86" s="17">
        <f t="shared" si="28"/>
        <v>13</v>
      </c>
      <c r="O86" s="2">
        <v>68</v>
      </c>
      <c r="P86" s="17">
        <f t="shared" si="29"/>
        <v>-5</v>
      </c>
      <c r="Q86" s="17">
        <v>81</v>
      </c>
      <c r="R86" s="17">
        <f t="shared" si="30"/>
        <v>3</v>
      </c>
      <c r="S86" s="17">
        <v>78</v>
      </c>
      <c r="T86" s="17">
        <f t="shared" si="31"/>
        <v>2</v>
      </c>
      <c r="U86" s="17">
        <v>76</v>
      </c>
      <c r="V86" s="17">
        <f t="shared" si="32"/>
        <v>4</v>
      </c>
      <c r="W86" s="17">
        <v>72</v>
      </c>
      <c r="X86" s="17">
        <f t="shared" si="33"/>
        <v>-14</v>
      </c>
      <c r="Y86" s="18">
        <v>86</v>
      </c>
      <c r="Z86" s="18">
        <f t="shared" si="34"/>
        <v>1</v>
      </c>
      <c r="AA86" s="17">
        <v>85</v>
      </c>
      <c r="AB86" s="17">
        <f t="shared" si="35"/>
        <v>17</v>
      </c>
      <c r="AC86" s="17">
        <v>68</v>
      </c>
      <c r="AD86" t="e">
        <f>VLOOKUP(A86,#REF!,63,0)</f>
        <v>#REF!</v>
      </c>
    </row>
    <row r="87" spans="1:31" x14ac:dyDescent="0.25">
      <c r="A87" s="6" t="s">
        <v>85</v>
      </c>
      <c r="B87" s="17">
        <f t="shared" si="36"/>
        <v>1</v>
      </c>
      <c r="C87" s="17">
        <f t="shared" si="37"/>
        <v>3</v>
      </c>
      <c r="D87" s="6">
        <f>VLOOKUP(A87,'Рейтинг места 9 мес 2019 '!A:O,15,0)</f>
        <v>66</v>
      </c>
      <c r="E87" s="6">
        <v>65</v>
      </c>
      <c r="F87" s="6">
        <v>67</v>
      </c>
      <c r="G87" s="17">
        <v>64</v>
      </c>
      <c r="H87" s="17">
        <f t="shared" si="38"/>
        <v>-11</v>
      </c>
      <c r="I87" s="6">
        <v>63</v>
      </c>
      <c r="J87" s="17">
        <f t="shared" si="25"/>
        <v>-7</v>
      </c>
      <c r="K87" s="17">
        <f t="shared" si="26"/>
        <v>-16</v>
      </c>
      <c r="L87" s="6">
        <v>59</v>
      </c>
      <c r="M87" s="17">
        <f t="shared" si="27"/>
        <v>10</v>
      </c>
      <c r="N87" s="17">
        <f t="shared" si="28"/>
        <v>2</v>
      </c>
      <c r="O87" s="2">
        <v>66</v>
      </c>
      <c r="P87" s="17">
        <f t="shared" si="29"/>
        <v>-14</v>
      </c>
      <c r="Q87" s="17">
        <v>68</v>
      </c>
      <c r="R87" s="17">
        <f t="shared" si="30"/>
        <v>-6</v>
      </c>
      <c r="S87" s="17">
        <v>74</v>
      </c>
      <c r="T87" s="17">
        <f t="shared" si="31"/>
        <v>-1</v>
      </c>
      <c r="U87" s="17">
        <v>75</v>
      </c>
      <c r="V87" s="17">
        <f t="shared" si="32"/>
        <v>-1</v>
      </c>
      <c r="W87" s="17">
        <v>76</v>
      </c>
      <c r="X87" s="17">
        <f t="shared" si="33"/>
        <v>-6</v>
      </c>
      <c r="Y87" s="18">
        <v>82</v>
      </c>
      <c r="Z87" s="18">
        <f t="shared" si="34"/>
        <v>3</v>
      </c>
      <c r="AA87" s="17">
        <v>79</v>
      </c>
      <c r="AB87" s="17">
        <f t="shared" si="35"/>
        <v>-1</v>
      </c>
      <c r="AC87" s="17">
        <v>80</v>
      </c>
      <c r="AD87" t="e">
        <f>VLOOKUP(A87,#REF!,63,0)</f>
        <v>#REF!</v>
      </c>
    </row>
    <row r="88" spans="1:31" x14ac:dyDescent="0.25">
      <c r="A88" s="6" t="s">
        <v>86</v>
      </c>
      <c r="B88" s="17">
        <f t="shared" si="36"/>
        <v>7</v>
      </c>
      <c r="C88" s="17">
        <f t="shared" si="37"/>
        <v>-9</v>
      </c>
      <c r="D88" s="6">
        <f>VLOOKUP(A88,'Рейтинг места 9 мес 2019 '!A:O,15,0)</f>
        <v>25</v>
      </c>
      <c r="E88" s="6">
        <v>18</v>
      </c>
      <c r="F88" s="6">
        <v>19</v>
      </c>
      <c r="G88" s="17">
        <v>35</v>
      </c>
      <c r="H88" s="17">
        <f t="shared" si="38"/>
        <v>10</v>
      </c>
      <c r="I88" s="6">
        <v>34</v>
      </c>
      <c r="J88" s="17">
        <f t="shared" si="25"/>
        <v>1</v>
      </c>
      <c r="K88" s="17">
        <f t="shared" si="26"/>
        <v>-2</v>
      </c>
      <c r="L88" s="6">
        <v>19</v>
      </c>
      <c r="M88" s="17">
        <f t="shared" si="27"/>
        <v>-6</v>
      </c>
      <c r="N88" s="17">
        <f t="shared" si="28"/>
        <v>1</v>
      </c>
      <c r="O88" s="2">
        <v>18</v>
      </c>
      <c r="P88" s="17">
        <f t="shared" si="29"/>
        <v>-10</v>
      </c>
      <c r="Q88" s="17">
        <v>19</v>
      </c>
      <c r="R88" s="17">
        <f t="shared" si="30"/>
        <v>-5</v>
      </c>
      <c r="S88" s="17">
        <v>24</v>
      </c>
      <c r="T88" s="17">
        <f t="shared" si="31"/>
        <v>3</v>
      </c>
      <c r="U88" s="17">
        <v>21</v>
      </c>
      <c r="V88" s="17">
        <f t="shared" si="32"/>
        <v>9</v>
      </c>
      <c r="W88" s="17">
        <v>12</v>
      </c>
      <c r="X88" s="17">
        <f t="shared" si="33"/>
        <v>-17</v>
      </c>
      <c r="Y88" s="18">
        <v>29</v>
      </c>
      <c r="Z88" s="18">
        <f t="shared" si="34"/>
        <v>0</v>
      </c>
      <c r="AA88" s="17">
        <v>29</v>
      </c>
      <c r="AB88" s="17">
        <f t="shared" si="35"/>
        <v>6</v>
      </c>
      <c r="AC88" s="17">
        <v>23</v>
      </c>
      <c r="AD88" t="e">
        <f>VLOOKUP(A88,#REF!,63,0)</f>
        <v>#REF!</v>
      </c>
    </row>
    <row r="89" spans="1:31" x14ac:dyDescent="0.25"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</row>
  </sheetData>
  <autoFilter ref="A2:AE88">
    <sortState ref="A3:W88">
      <sortCondition ref="A2:A88"/>
    </sortState>
  </autoFilter>
  <mergeCells count="1">
    <mergeCell ref="Q1:AC1"/>
  </mergeCells>
  <conditionalFormatting sqref="X3:X88 V3:V88">
    <cfRule type="cellIs" dxfId="32" priority="28" operator="equal">
      <formula>0</formula>
    </cfRule>
    <cfRule type="cellIs" dxfId="31" priority="32" operator="lessThan">
      <formula>0</formula>
    </cfRule>
    <cfRule type="cellIs" dxfId="30" priority="33" operator="greaterThan">
      <formula>0</formula>
    </cfRule>
  </conditionalFormatting>
  <conditionalFormatting sqref="Z3:Z88">
    <cfRule type="cellIs" dxfId="29" priority="29" operator="equal">
      <formula>0</formula>
    </cfRule>
    <cfRule type="cellIs" dxfId="28" priority="30" operator="lessThan">
      <formula>0</formula>
    </cfRule>
    <cfRule type="cellIs" dxfId="27" priority="31" operator="greaterThan">
      <formula>0</formula>
    </cfRule>
  </conditionalFormatting>
  <conditionalFormatting sqref="AB3:AB88">
    <cfRule type="cellIs" dxfId="26" priority="25" operator="lessThan">
      <formula>0</formula>
    </cfRule>
    <cfRule type="cellIs" dxfId="25" priority="26" operator="greaterThan">
      <formula>0</formula>
    </cfRule>
    <cfRule type="cellIs" dxfId="24" priority="27" operator="equal">
      <formula>0</formula>
    </cfRule>
  </conditionalFormatting>
  <conditionalFormatting sqref="T3:T88">
    <cfRule type="cellIs" dxfId="23" priority="22" operator="equal">
      <formula>0</formula>
    </cfRule>
    <cfRule type="cellIs" dxfId="22" priority="23" operator="lessThan">
      <formula>0</formula>
    </cfRule>
    <cfRule type="cellIs" dxfId="21" priority="24" operator="greaterThan">
      <formula>0</formula>
    </cfRule>
  </conditionalFormatting>
  <conditionalFormatting sqref="R3:R88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P3:P88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M3:N88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J3:K88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H3:H88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C3:C8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B3:B88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="120" zoomScaleNormal="120" workbookViewId="0">
      <selection activeCell="M10" sqref="M10"/>
    </sheetView>
  </sheetViews>
  <sheetFormatPr defaultRowHeight="15" x14ac:dyDescent="0.25"/>
  <cols>
    <col min="1" max="1" width="27.7109375" customWidth="1"/>
  </cols>
  <sheetData>
    <row r="1" spans="1:9" x14ac:dyDescent="0.25"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t="s">
        <v>113</v>
      </c>
    </row>
    <row r="2" spans="1:9" x14ac:dyDescent="0.25">
      <c r="A2" s="23" t="s">
        <v>3</v>
      </c>
      <c r="B2" s="24">
        <v>66</v>
      </c>
      <c r="C2">
        <v>129</v>
      </c>
      <c r="D2">
        <v>29</v>
      </c>
      <c r="E2">
        <v>87</v>
      </c>
      <c r="F2">
        <v>114</v>
      </c>
      <c r="G2">
        <v>46</v>
      </c>
      <c r="H2">
        <f t="shared" ref="H2:H33" si="0">SUM(B2:G2)</f>
        <v>471</v>
      </c>
      <c r="I2" s="25">
        <f t="shared" ref="I2:I33" si="1">H2/$H$87</f>
        <v>1.497853394816346E-2</v>
      </c>
    </row>
    <row r="3" spans="1:9" x14ac:dyDescent="0.25">
      <c r="A3" s="23" t="s">
        <v>4</v>
      </c>
      <c r="B3" s="24">
        <v>109</v>
      </c>
      <c r="C3">
        <v>146</v>
      </c>
      <c r="D3">
        <v>15</v>
      </c>
      <c r="E3">
        <v>112</v>
      </c>
      <c r="F3">
        <v>110</v>
      </c>
      <c r="G3">
        <v>74</v>
      </c>
      <c r="H3">
        <f t="shared" si="0"/>
        <v>566</v>
      </c>
      <c r="I3" s="25">
        <f t="shared" si="1"/>
        <v>1.7999681984417235E-2</v>
      </c>
    </row>
    <row r="4" spans="1:9" x14ac:dyDescent="0.25">
      <c r="A4" s="23" t="s">
        <v>5</v>
      </c>
      <c r="B4" s="24">
        <v>51</v>
      </c>
      <c r="C4">
        <v>59</v>
      </c>
      <c r="D4">
        <v>21</v>
      </c>
      <c r="E4">
        <v>48</v>
      </c>
      <c r="F4">
        <v>74</v>
      </c>
      <c r="G4">
        <v>43</v>
      </c>
      <c r="H4">
        <f t="shared" si="0"/>
        <v>296</v>
      </c>
      <c r="I4" s="25">
        <f t="shared" si="1"/>
        <v>9.4132612498012396E-3</v>
      </c>
    </row>
    <row r="5" spans="1:9" x14ac:dyDescent="0.25">
      <c r="A5" s="23" t="s">
        <v>6</v>
      </c>
      <c r="B5" s="24">
        <v>30</v>
      </c>
      <c r="C5">
        <v>36</v>
      </c>
      <c r="D5">
        <v>10</v>
      </c>
      <c r="E5">
        <v>26</v>
      </c>
      <c r="F5">
        <v>18</v>
      </c>
      <c r="G5">
        <v>17</v>
      </c>
      <c r="H5">
        <f t="shared" si="0"/>
        <v>137</v>
      </c>
      <c r="I5" s="25">
        <f t="shared" si="1"/>
        <v>4.3568134838607095E-3</v>
      </c>
    </row>
    <row r="6" spans="1:9" x14ac:dyDescent="0.25">
      <c r="A6" s="23" t="s">
        <v>9</v>
      </c>
      <c r="B6" s="24">
        <v>118</v>
      </c>
      <c r="C6">
        <v>127</v>
      </c>
      <c r="D6">
        <v>40</v>
      </c>
      <c r="E6">
        <v>136</v>
      </c>
      <c r="F6">
        <v>127</v>
      </c>
      <c r="G6">
        <v>83</v>
      </c>
      <c r="H6">
        <f t="shared" si="0"/>
        <v>631</v>
      </c>
      <c r="I6" s="25">
        <f t="shared" si="1"/>
        <v>2.0066783272380345E-2</v>
      </c>
    </row>
    <row r="7" spans="1:9" x14ac:dyDescent="0.25">
      <c r="A7" s="23" t="s">
        <v>10</v>
      </c>
      <c r="B7" s="24">
        <v>93</v>
      </c>
      <c r="C7">
        <v>157</v>
      </c>
      <c r="D7">
        <v>13</v>
      </c>
      <c r="E7">
        <v>72</v>
      </c>
      <c r="F7">
        <v>96</v>
      </c>
      <c r="G7">
        <v>49</v>
      </c>
      <c r="H7">
        <f t="shared" si="0"/>
        <v>480</v>
      </c>
      <c r="I7" s="25">
        <f t="shared" si="1"/>
        <v>1.526474797265066E-2</v>
      </c>
    </row>
    <row r="8" spans="1:9" x14ac:dyDescent="0.25">
      <c r="A8" s="23" t="s">
        <v>12</v>
      </c>
      <c r="B8" s="24">
        <v>22</v>
      </c>
      <c r="C8">
        <v>26</v>
      </c>
      <c r="D8">
        <v>8</v>
      </c>
      <c r="E8">
        <v>66</v>
      </c>
      <c r="F8">
        <v>74</v>
      </c>
      <c r="G8">
        <v>39</v>
      </c>
      <c r="H8">
        <f t="shared" si="0"/>
        <v>235</v>
      </c>
      <c r="I8" s="25">
        <f t="shared" si="1"/>
        <v>7.4733661949435521E-3</v>
      </c>
    </row>
    <row r="9" spans="1:9" x14ac:dyDescent="0.25">
      <c r="A9" s="23" t="s">
        <v>13</v>
      </c>
      <c r="B9" s="24">
        <v>222</v>
      </c>
      <c r="C9">
        <v>299</v>
      </c>
      <c r="D9">
        <v>56</v>
      </c>
      <c r="E9">
        <v>182</v>
      </c>
      <c r="F9">
        <v>236</v>
      </c>
      <c r="G9">
        <v>160</v>
      </c>
      <c r="H9">
        <f t="shared" si="0"/>
        <v>1155</v>
      </c>
      <c r="I9" s="25">
        <f t="shared" si="1"/>
        <v>3.6730799809190653E-2</v>
      </c>
    </row>
    <row r="10" spans="1:9" x14ac:dyDescent="0.25">
      <c r="A10" s="23" t="s">
        <v>14</v>
      </c>
      <c r="B10" s="24">
        <v>31</v>
      </c>
      <c r="C10">
        <v>45</v>
      </c>
      <c r="D10">
        <v>3</v>
      </c>
      <c r="E10">
        <v>47</v>
      </c>
      <c r="F10">
        <v>38</v>
      </c>
      <c r="G10">
        <v>41</v>
      </c>
      <c r="H10">
        <f t="shared" si="0"/>
        <v>205</v>
      </c>
      <c r="I10" s="25">
        <f t="shared" si="1"/>
        <v>6.5193194466528857E-3</v>
      </c>
    </row>
    <row r="11" spans="1:9" x14ac:dyDescent="0.25">
      <c r="A11" s="23" t="s">
        <v>15</v>
      </c>
      <c r="B11" s="24">
        <v>302</v>
      </c>
      <c r="C11">
        <v>380</v>
      </c>
      <c r="D11">
        <v>123</v>
      </c>
      <c r="E11">
        <v>358</v>
      </c>
      <c r="F11">
        <v>463</v>
      </c>
      <c r="G11">
        <v>260</v>
      </c>
      <c r="H11">
        <f t="shared" si="0"/>
        <v>1886</v>
      </c>
      <c r="I11" s="25">
        <f t="shared" si="1"/>
        <v>5.9977738909206553E-2</v>
      </c>
    </row>
    <row r="12" spans="1:9" x14ac:dyDescent="0.25">
      <c r="A12" s="23" t="s">
        <v>17</v>
      </c>
      <c r="B12" s="24">
        <v>5</v>
      </c>
      <c r="C12">
        <v>1</v>
      </c>
      <c r="D12">
        <v>0</v>
      </c>
      <c r="E12">
        <v>14</v>
      </c>
      <c r="F12">
        <v>15</v>
      </c>
      <c r="G12">
        <v>3</v>
      </c>
      <c r="H12">
        <f t="shared" si="0"/>
        <v>38</v>
      </c>
      <c r="I12" s="25">
        <f t="shared" si="1"/>
        <v>1.2084592145015106E-3</v>
      </c>
    </row>
    <row r="13" spans="1:9" x14ac:dyDescent="0.25">
      <c r="A13" s="23" t="s">
        <v>18</v>
      </c>
      <c r="B13" s="24">
        <v>10</v>
      </c>
      <c r="C13">
        <v>19</v>
      </c>
      <c r="D13">
        <v>2</v>
      </c>
      <c r="E13">
        <v>23</v>
      </c>
      <c r="F13">
        <v>47</v>
      </c>
      <c r="G13">
        <v>26</v>
      </c>
      <c r="H13">
        <f t="shared" si="0"/>
        <v>127</v>
      </c>
      <c r="I13" s="25">
        <f t="shared" si="1"/>
        <v>4.0387979010971537E-3</v>
      </c>
    </row>
    <row r="14" spans="1:9" x14ac:dyDescent="0.25">
      <c r="A14" s="23" t="s">
        <v>19</v>
      </c>
      <c r="B14" s="24">
        <v>58</v>
      </c>
      <c r="C14">
        <v>71</v>
      </c>
      <c r="D14">
        <v>12</v>
      </c>
      <c r="E14">
        <v>56</v>
      </c>
      <c r="F14">
        <v>44</v>
      </c>
      <c r="G14">
        <v>42</v>
      </c>
      <c r="H14">
        <f t="shared" si="0"/>
        <v>283</v>
      </c>
      <c r="I14" s="25">
        <f t="shared" si="1"/>
        <v>8.9998409922086176E-3</v>
      </c>
    </row>
    <row r="15" spans="1:9" x14ac:dyDescent="0.25">
      <c r="A15" s="23" t="s">
        <v>21</v>
      </c>
      <c r="B15" s="24">
        <v>58</v>
      </c>
      <c r="C15">
        <v>89</v>
      </c>
      <c r="D15">
        <v>23</v>
      </c>
      <c r="E15">
        <v>88</v>
      </c>
      <c r="F15">
        <v>126</v>
      </c>
      <c r="G15">
        <v>71</v>
      </c>
      <c r="H15">
        <f t="shared" si="0"/>
        <v>455</v>
      </c>
      <c r="I15" s="25">
        <f t="shared" si="1"/>
        <v>1.4469709015741771E-2</v>
      </c>
    </row>
    <row r="16" spans="1:9" x14ac:dyDescent="0.25">
      <c r="A16" s="23" t="s">
        <v>22</v>
      </c>
      <c r="B16" s="24">
        <v>42</v>
      </c>
      <c r="C16">
        <v>19</v>
      </c>
      <c r="D16">
        <v>11</v>
      </c>
      <c r="E16">
        <v>29</v>
      </c>
      <c r="F16">
        <v>20</v>
      </c>
      <c r="G16">
        <v>8</v>
      </c>
      <c r="H16">
        <f t="shared" si="0"/>
        <v>129</v>
      </c>
      <c r="I16" s="25">
        <f t="shared" si="1"/>
        <v>4.1024010176498645E-3</v>
      </c>
    </row>
    <row r="17" spans="1:9" x14ac:dyDescent="0.25">
      <c r="A17" s="23" t="s">
        <v>23</v>
      </c>
      <c r="B17" s="24">
        <v>33</v>
      </c>
      <c r="C17">
        <v>33</v>
      </c>
      <c r="D17">
        <v>16</v>
      </c>
      <c r="E17">
        <v>25</v>
      </c>
      <c r="F17">
        <v>21</v>
      </c>
      <c r="G17">
        <v>13</v>
      </c>
      <c r="H17">
        <f t="shared" si="0"/>
        <v>141</v>
      </c>
      <c r="I17" s="25">
        <f t="shared" si="1"/>
        <v>4.4840197169661311E-3</v>
      </c>
    </row>
    <row r="18" spans="1:9" x14ac:dyDescent="0.25">
      <c r="A18" s="23" t="s">
        <v>25</v>
      </c>
      <c r="B18" s="24">
        <v>64</v>
      </c>
      <c r="C18">
        <v>67</v>
      </c>
      <c r="D18">
        <v>11</v>
      </c>
      <c r="E18">
        <v>47</v>
      </c>
      <c r="F18">
        <v>57</v>
      </c>
      <c r="G18">
        <v>56</v>
      </c>
      <c r="H18">
        <f t="shared" si="0"/>
        <v>302</v>
      </c>
      <c r="I18" s="25">
        <f t="shared" si="1"/>
        <v>9.6040705994593738E-3</v>
      </c>
    </row>
    <row r="19" spans="1:9" x14ac:dyDescent="0.25">
      <c r="A19" s="23" t="s">
        <v>26</v>
      </c>
      <c r="B19" s="24">
        <v>32</v>
      </c>
      <c r="C19">
        <v>36</v>
      </c>
      <c r="D19">
        <v>4</v>
      </c>
      <c r="E19">
        <v>10</v>
      </c>
      <c r="F19">
        <v>17</v>
      </c>
      <c r="G19">
        <v>17</v>
      </c>
      <c r="H19">
        <f t="shared" si="0"/>
        <v>116</v>
      </c>
      <c r="I19" s="25">
        <f t="shared" si="1"/>
        <v>3.688980760057243E-3</v>
      </c>
    </row>
    <row r="20" spans="1:9" x14ac:dyDescent="0.25">
      <c r="A20" s="23" t="s">
        <v>27</v>
      </c>
      <c r="B20" s="24">
        <v>23</v>
      </c>
      <c r="C20">
        <v>50</v>
      </c>
      <c r="D20">
        <v>5</v>
      </c>
      <c r="E20">
        <v>20</v>
      </c>
      <c r="F20">
        <v>22</v>
      </c>
      <c r="G20">
        <v>11</v>
      </c>
      <c r="H20">
        <f t="shared" si="0"/>
        <v>131</v>
      </c>
      <c r="I20" s="25">
        <f t="shared" si="1"/>
        <v>4.1660041342025762E-3</v>
      </c>
    </row>
    <row r="21" spans="1:9" x14ac:dyDescent="0.25">
      <c r="A21" s="23" t="s">
        <v>29</v>
      </c>
      <c r="B21" s="24">
        <v>104</v>
      </c>
      <c r="C21">
        <v>195</v>
      </c>
      <c r="D21">
        <v>49</v>
      </c>
      <c r="E21">
        <v>142</v>
      </c>
      <c r="F21">
        <v>159</v>
      </c>
      <c r="G21">
        <v>128</v>
      </c>
      <c r="H21">
        <f t="shared" si="0"/>
        <v>777</v>
      </c>
      <c r="I21" s="25">
        <f t="shared" si="1"/>
        <v>2.4709810780728255E-2</v>
      </c>
    </row>
    <row r="22" spans="1:9" x14ac:dyDescent="0.25">
      <c r="A22" s="23" t="s">
        <v>30</v>
      </c>
      <c r="B22" s="24">
        <v>26</v>
      </c>
      <c r="C22">
        <v>38</v>
      </c>
      <c r="D22">
        <v>10</v>
      </c>
      <c r="E22">
        <v>23</v>
      </c>
      <c r="F22">
        <v>47</v>
      </c>
      <c r="G22">
        <v>25</v>
      </c>
      <c r="H22">
        <f t="shared" si="0"/>
        <v>169</v>
      </c>
      <c r="I22" s="25">
        <f t="shared" si="1"/>
        <v>5.3744633487040868E-3</v>
      </c>
    </row>
    <row r="23" spans="1:9" x14ac:dyDescent="0.25">
      <c r="A23" s="23" t="s">
        <v>32</v>
      </c>
      <c r="B23" s="24">
        <v>20</v>
      </c>
      <c r="C23">
        <v>15</v>
      </c>
      <c r="D23">
        <v>3</v>
      </c>
      <c r="E23">
        <v>10</v>
      </c>
      <c r="F23">
        <v>26</v>
      </c>
      <c r="G23">
        <v>15</v>
      </c>
      <c r="H23">
        <f t="shared" si="0"/>
        <v>89</v>
      </c>
      <c r="I23" s="25">
        <f t="shared" si="1"/>
        <v>2.8303386865956431E-3</v>
      </c>
    </row>
    <row r="24" spans="1:9" x14ac:dyDescent="0.25">
      <c r="A24" s="23" t="s">
        <v>33</v>
      </c>
      <c r="B24" s="24">
        <v>315</v>
      </c>
      <c r="C24">
        <v>397</v>
      </c>
      <c r="D24">
        <v>65</v>
      </c>
      <c r="E24">
        <v>236</v>
      </c>
      <c r="F24">
        <v>253</v>
      </c>
      <c r="G24">
        <v>208</v>
      </c>
      <c r="H24">
        <f t="shared" si="0"/>
        <v>1474</v>
      </c>
      <c r="I24" s="25">
        <f t="shared" si="1"/>
        <v>4.6875496899348071E-2</v>
      </c>
    </row>
    <row r="25" spans="1:9" x14ac:dyDescent="0.25">
      <c r="A25" s="23" t="s">
        <v>34</v>
      </c>
      <c r="B25" s="24">
        <v>66</v>
      </c>
      <c r="C25">
        <v>85</v>
      </c>
      <c r="D25">
        <v>20</v>
      </c>
      <c r="E25">
        <v>89</v>
      </c>
      <c r="F25">
        <v>105</v>
      </c>
      <c r="G25">
        <v>78</v>
      </c>
      <c r="H25">
        <f t="shared" si="0"/>
        <v>443</v>
      </c>
      <c r="I25" s="25">
        <f t="shared" si="1"/>
        <v>1.4088090316425505E-2</v>
      </c>
    </row>
    <row r="26" spans="1:9" x14ac:dyDescent="0.25">
      <c r="A26" s="23" t="s">
        <v>36</v>
      </c>
      <c r="B26" s="24">
        <v>13</v>
      </c>
      <c r="C26">
        <v>17</v>
      </c>
      <c r="D26">
        <v>0</v>
      </c>
      <c r="E26">
        <v>17</v>
      </c>
      <c r="F26">
        <v>10</v>
      </c>
      <c r="G26">
        <v>14</v>
      </c>
      <c r="H26">
        <f t="shared" si="0"/>
        <v>71</v>
      </c>
      <c r="I26" s="25">
        <f t="shared" si="1"/>
        <v>2.2579106376212433E-3</v>
      </c>
    </row>
    <row r="27" spans="1:9" x14ac:dyDescent="0.25">
      <c r="A27" s="23" t="s">
        <v>37</v>
      </c>
      <c r="B27" s="24">
        <v>70</v>
      </c>
      <c r="C27">
        <v>50</v>
      </c>
      <c r="D27">
        <v>28</v>
      </c>
      <c r="E27">
        <v>60</v>
      </c>
      <c r="F27">
        <v>78</v>
      </c>
      <c r="G27">
        <v>33</v>
      </c>
      <c r="H27">
        <f t="shared" si="0"/>
        <v>319</v>
      </c>
      <c r="I27" s="25">
        <f t="shared" si="1"/>
        <v>1.0144697090157417E-2</v>
      </c>
    </row>
    <row r="28" spans="1:9" x14ac:dyDescent="0.25">
      <c r="A28" s="23" t="s">
        <v>38</v>
      </c>
      <c r="B28" s="24">
        <v>27</v>
      </c>
      <c r="C28">
        <v>33</v>
      </c>
      <c r="D28">
        <v>15</v>
      </c>
      <c r="E28">
        <v>54</v>
      </c>
      <c r="F28">
        <v>70</v>
      </c>
      <c r="G28">
        <v>25</v>
      </c>
      <c r="H28">
        <f t="shared" si="0"/>
        <v>224</v>
      </c>
      <c r="I28" s="25">
        <f t="shared" si="1"/>
        <v>7.123549053903641E-3</v>
      </c>
    </row>
    <row r="29" spans="1:9" x14ac:dyDescent="0.25">
      <c r="A29" s="23" t="s">
        <v>39</v>
      </c>
      <c r="B29" s="24">
        <v>131</v>
      </c>
      <c r="C29">
        <v>224</v>
      </c>
      <c r="D29">
        <v>60</v>
      </c>
      <c r="E29">
        <v>181</v>
      </c>
      <c r="F29">
        <v>191</v>
      </c>
      <c r="G29">
        <v>121</v>
      </c>
      <c r="H29">
        <f t="shared" si="0"/>
        <v>908</v>
      </c>
      <c r="I29" s="25">
        <f t="shared" si="1"/>
        <v>2.8875814914930832E-2</v>
      </c>
    </row>
    <row r="30" spans="1:9" x14ac:dyDescent="0.25">
      <c r="A30" s="23" t="s">
        <v>100</v>
      </c>
      <c r="B30" s="24">
        <v>5</v>
      </c>
      <c r="C30">
        <v>2</v>
      </c>
      <c r="D30">
        <v>0</v>
      </c>
      <c r="E30">
        <v>2</v>
      </c>
      <c r="F30">
        <v>10</v>
      </c>
      <c r="G30">
        <v>8</v>
      </c>
      <c r="H30">
        <f t="shared" si="0"/>
        <v>27</v>
      </c>
      <c r="I30" s="25">
        <f t="shared" si="1"/>
        <v>8.5864207346159961E-4</v>
      </c>
    </row>
    <row r="31" spans="1:9" x14ac:dyDescent="0.25">
      <c r="A31" s="23" t="s">
        <v>43</v>
      </c>
      <c r="B31" s="24">
        <v>154</v>
      </c>
      <c r="C31">
        <v>225</v>
      </c>
      <c r="D31">
        <v>59</v>
      </c>
      <c r="E31">
        <v>223</v>
      </c>
      <c r="F31">
        <v>278</v>
      </c>
      <c r="G31">
        <v>211</v>
      </c>
      <c r="H31">
        <f t="shared" si="0"/>
        <v>1150</v>
      </c>
      <c r="I31" s="25">
        <f t="shared" si="1"/>
        <v>3.6571792017808871E-2</v>
      </c>
    </row>
    <row r="32" spans="1:9" x14ac:dyDescent="0.25">
      <c r="A32" s="23" t="s">
        <v>120</v>
      </c>
      <c r="B32" s="24">
        <v>87</v>
      </c>
      <c r="C32">
        <v>132</v>
      </c>
      <c r="D32">
        <v>41</v>
      </c>
      <c r="E32">
        <v>144</v>
      </c>
      <c r="F32">
        <v>223</v>
      </c>
      <c r="G32">
        <v>120</v>
      </c>
      <c r="H32">
        <f t="shared" si="0"/>
        <v>747</v>
      </c>
      <c r="I32" s="25">
        <f t="shared" si="1"/>
        <v>2.3755764032437589E-2</v>
      </c>
    </row>
    <row r="33" spans="1:9" x14ac:dyDescent="0.25">
      <c r="A33" s="23" t="s">
        <v>121</v>
      </c>
      <c r="B33" s="24">
        <v>52</v>
      </c>
      <c r="C33">
        <v>54</v>
      </c>
      <c r="D33">
        <v>10</v>
      </c>
      <c r="E33">
        <v>55</v>
      </c>
      <c r="F33">
        <v>77</v>
      </c>
      <c r="G33">
        <v>53</v>
      </c>
      <c r="H33">
        <f t="shared" si="0"/>
        <v>301</v>
      </c>
      <c r="I33" s="25">
        <f t="shared" si="1"/>
        <v>9.5722690411830184E-3</v>
      </c>
    </row>
    <row r="34" spans="1:9" x14ac:dyDescent="0.25">
      <c r="A34" s="23" t="s">
        <v>180</v>
      </c>
      <c r="B34" s="24">
        <v>3</v>
      </c>
      <c r="C34">
        <v>3</v>
      </c>
      <c r="D34">
        <v>0</v>
      </c>
      <c r="E34">
        <v>0</v>
      </c>
      <c r="F34">
        <v>0</v>
      </c>
      <c r="G34">
        <v>1</v>
      </c>
      <c r="H34">
        <f t="shared" ref="H34:H65" si="2">SUM(B34:G34)</f>
        <v>7</v>
      </c>
      <c r="I34" s="25">
        <f t="shared" ref="I34:I65" si="3">H34/$H$87</f>
        <v>2.2261090793448878E-4</v>
      </c>
    </row>
    <row r="35" spans="1:9" x14ac:dyDescent="0.25">
      <c r="A35" s="23" t="s">
        <v>115</v>
      </c>
      <c r="B35" s="24">
        <v>163</v>
      </c>
      <c r="C35">
        <v>178</v>
      </c>
      <c r="D35">
        <v>26</v>
      </c>
      <c r="E35">
        <v>137</v>
      </c>
      <c r="F35">
        <v>173</v>
      </c>
      <c r="G35">
        <v>131</v>
      </c>
      <c r="H35">
        <f t="shared" si="2"/>
        <v>808</v>
      </c>
      <c r="I35" s="25">
        <f t="shared" si="3"/>
        <v>2.5695659087295278E-2</v>
      </c>
    </row>
    <row r="36" spans="1:9" x14ac:dyDescent="0.25">
      <c r="A36" s="23" t="s">
        <v>122</v>
      </c>
      <c r="B36" s="24">
        <v>13</v>
      </c>
      <c r="C36">
        <v>13</v>
      </c>
      <c r="D36">
        <v>2</v>
      </c>
      <c r="E36">
        <v>23</v>
      </c>
      <c r="F36">
        <v>6</v>
      </c>
      <c r="G36">
        <v>7</v>
      </c>
      <c r="H36">
        <f t="shared" si="2"/>
        <v>64</v>
      </c>
      <c r="I36" s="25">
        <f t="shared" si="3"/>
        <v>2.0352997296867546E-3</v>
      </c>
    </row>
    <row r="37" spans="1:9" x14ac:dyDescent="0.25">
      <c r="A37" s="23" t="s">
        <v>123</v>
      </c>
      <c r="B37" s="24">
        <v>139</v>
      </c>
      <c r="C37">
        <v>184</v>
      </c>
      <c r="D37">
        <v>55</v>
      </c>
      <c r="E37">
        <v>188</v>
      </c>
      <c r="F37">
        <v>225</v>
      </c>
      <c r="G37">
        <v>109</v>
      </c>
      <c r="H37">
        <f t="shared" si="2"/>
        <v>900</v>
      </c>
      <c r="I37" s="25">
        <f t="shared" si="3"/>
        <v>2.8621402448719989E-2</v>
      </c>
    </row>
    <row r="38" spans="1:9" x14ac:dyDescent="0.25">
      <c r="A38" s="23" t="s">
        <v>124</v>
      </c>
      <c r="B38" s="24">
        <v>66</v>
      </c>
      <c r="C38">
        <v>79</v>
      </c>
      <c r="D38">
        <v>26</v>
      </c>
      <c r="E38">
        <v>62</v>
      </c>
      <c r="F38">
        <v>97</v>
      </c>
      <c r="G38">
        <v>37</v>
      </c>
      <c r="H38">
        <f t="shared" si="2"/>
        <v>367</v>
      </c>
      <c r="I38" s="25">
        <f t="shared" si="3"/>
        <v>1.1671171887422484E-2</v>
      </c>
    </row>
    <row r="39" spans="1:9" x14ac:dyDescent="0.25">
      <c r="A39" s="23" t="s">
        <v>125</v>
      </c>
      <c r="B39" s="24">
        <v>102</v>
      </c>
      <c r="C39">
        <v>193</v>
      </c>
      <c r="D39">
        <v>50</v>
      </c>
      <c r="E39">
        <v>159</v>
      </c>
      <c r="F39">
        <v>204</v>
      </c>
      <c r="G39">
        <v>89</v>
      </c>
      <c r="H39">
        <f t="shared" si="2"/>
        <v>797</v>
      </c>
      <c r="I39" s="25">
        <f t="shared" si="3"/>
        <v>2.5345841946255367E-2</v>
      </c>
    </row>
    <row r="40" spans="1:9" x14ac:dyDescent="0.25">
      <c r="A40" s="23" t="s">
        <v>126</v>
      </c>
      <c r="B40" s="24">
        <v>31</v>
      </c>
      <c r="C40">
        <v>50</v>
      </c>
      <c r="D40">
        <v>15</v>
      </c>
      <c r="E40">
        <v>48</v>
      </c>
      <c r="F40">
        <v>40</v>
      </c>
      <c r="G40">
        <v>13</v>
      </c>
      <c r="H40">
        <f t="shared" si="2"/>
        <v>197</v>
      </c>
      <c r="I40" s="25">
        <f t="shared" si="3"/>
        <v>6.2649069804420416E-3</v>
      </c>
    </row>
    <row r="41" spans="1:9" x14ac:dyDescent="0.25">
      <c r="A41" s="23" t="s">
        <v>127</v>
      </c>
      <c r="B41" s="24">
        <v>116</v>
      </c>
      <c r="C41">
        <v>157</v>
      </c>
      <c r="D41">
        <v>45</v>
      </c>
      <c r="E41">
        <v>158</v>
      </c>
      <c r="F41">
        <v>107</v>
      </c>
      <c r="G41">
        <v>85</v>
      </c>
      <c r="H41">
        <f t="shared" si="2"/>
        <v>668</v>
      </c>
      <c r="I41" s="25">
        <f t="shared" si="3"/>
        <v>2.12434409286055E-2</v>
      </c>
    </row>
    <row r="42" spans="1:9" x14ac:dyDescent="0.25">
      <c r="A42" s="23" t="s">
        <v>128</v>
      </c>
      <c r="B42" s="24">
        <v>60</v>
      </c>
      <c r="C42">
        <v>74</v>
      </c>
      <c r="D42">
        <v>16</v>
      </c>
      <c r="E42">
        <v>75</v>
      </c>
      <c r="F42">
        <v>93</v>
      </c>
      <c r="G42">
        <v>45</v>
      </c>
      <c r="H42">
        <f t="shared" si="2"/>
        <v>363</v>
      </c>
      <c r="I42" s="25">
        <f t="shared" si="3"/>
        <v>1.1543965654317062E-2</v>
      </c>
    </row>
    <row r="43" spans="1:9" x14ac:dyDescent="0.25">
      <c r="A43" s="23" t="s">
        <v>101</v>
      </c>
      <c r="B43" s="24">
        <v>130</v>
      </c>
      <c r="C43">
        <v>173</v>
      </c>
      <c r="D43">
        <v>30</v>
      </c>
      <c r="E43">
        <v>152</v>
      </c>
      <c r="F43">
        <v>175</v>
      </c>
      <c r="G43">
        <v>131</v>
      </c>
      <c r="H43">
        <f t="shared" si="2"/>
        <v>791</v>
      </c>
      <c r="I43" s="25">
        <f t="shared" si="3"/>
        <v>2.5155032596597234E-2</v>
      </c>
    </row>
    <row r="44" spans="1:9" x14ac:dyDescent="0.25">
      <c r="A44" s="23" t="s">
        <v>129</v>
      </c>
      <c r="B44" s="24">
        <v>22</v>
      </c>
      <c r="C44">
        <v>27</v>
      </c>
      <c r="D44">
        <v>6</v>
      </c>
      <c r="E44">
        <v>9</v>
      </c>
      <c r="F44">
        <v>27</v>
      </c>
      <c r="G44">
        <v>14</v>
      </c>
      <c r="H44">
        <f t="shared" si="2"/>
        <v>105</v>
      </c>
      <c r="I44" s="25">
        <f t="shared" si="3"/>
        <v>3.3391636190173318E-3</v>
      </c>
    </row>
    <row r="45" spans="1:9" x14ac:dyDescent="0.25">
      <c r="A45" s="23" t="s">
        <v>142</v>
      </c>
      <c r="B45" s="24">
        <v>43</v>
      </c>
      <c r="C45">
        <v>47</v>
      </c>
      <c r="D45">
        <v>4</v>
      </c>
      <c r="E45">
        <v>19</v>
      </c>
      <c r="F45">
        <v>23</v>
      </c>
      <c r="G45">
        <v>18</v>
      </c>
      <c r="H45">
        <f t="shared" si="2"/>
        <v>154</v>
      </c>
      <c r="I45" s="25">
        <f t="shared" si="3"/>
        <v>4.8974399745587531E-3</v>
      </c>
    </row>
    <row r="46" spans="1:9" x14ac:dyDescent="0.25">
      <c r="A46" s="23" t="s">
        <v>146</v>
      </c>
      <c r="B46" s="24">
        <v>0</v>
      </c>
      <c r="C46">
        <v>8</v>
      </c>
      <c r="D46">
        <v>2</v>
      </c>
      <c r="E46">
        <v>1</v>
      </c>
      <c r="F46">
        <v>1</v>
      </c>
      <c r="G46">
        <v>4</v>
      </c>
      <c r="H46">
        <f t="shared" si="2"/>
        <v>16</v>
      </c>
      <c r="I46" s="25">
        <f t="shared" si="3"/>
        <v>5.0882493242168864E-4</v>
      </c>
    </row>
    <row r="47" spans="1:9" x14ac:dyDescent="0.25">
      <c r="A47" s="23" t="s">
        <v>143</v>
      </c>
      <c r="B47" s="24">
        <v>146</v>
      </c>
      <c r="C47">
        <v>217</v>
      </c>
      <c r="D47">
        <v>34</v>
      </c>
      <c r="E47">
        <v>156</v>
      </c>
      <c r="F47">
        <v>181</v>
      </c>
      <c r="G47">
        <v>106</v>
      </c>
      <c r="H47">
        <f t="shared" si="2"/>
        <v>840</v>
      </c>
      <c r="I47" s="25">
        <f t="shared" si="3"/>
        <v>2.6713308952138654E-2</v>
      </c>
    </row>
    <row r="48" spans="1:9" x14ac:dyDescent="0.25">
      <c r="A48" s="23" t="s">
        <v>144</v>
      </c>
      <c r="B48" s="24">
        <v>35</v>
      </c>
      <c r="C48">
        <v>38</v>
      </c>
      <c r="D48">
        <v>15</v>
      </c>
      <c r="E48">
        <v>32</v>
      </c>
      <c r="F48">
        <v>44</v>
      </c>
      <c r="G48">
        <v>26</v>
      </c>
      <c r="H48">
        <f t="shared" si="2"/>
        <v>190</v>
      </c>
      <c r="I48" s="25">
        <f t="shared" si="3"/>
        <v>6.0422960725075529E-3</v>
      </c>
    </row>
    <row r="49" spans="1:9" x14ac:dyDescent="0.25">
      <c r="A49" s="23" t="s">
        <v>145</v>
      </c>
      <c r="B49" s="24">
        <v>41</v>
      </c>
      <c r="C49">
        <v>80</v>
      </c>
      <c r="D49">
        <v>12</v>
      </c>
      <c r="E49">
        <v>53</v>
      </c>
      <c r="F49">
        <v>63</v>
      </c>
      <c r="G49">
        <v>39</v>
      </c>
      <c r="H49">
        <f t="shared" si="2"/>
        <v>288</v>
      </c>
      <c r="I49" s="25">
        <f t="shared" si="3"/>
        <v>9.1588487835903964E-3</v>
      </c>
    </row>
    <row r="50" spans="1:9" x14ac:dyDescent="0.25">
      <c r="A50" s="23" t="s">
        <v>116</v>
      </c>
      <c r="B50" s="24">
        <v>0</v>
      </c>
      <c r="C50">
        <v>4</v>
      </c>
      <c r="D50">
        <v>0</v>
      </c>
      <c r="E50">
        <v>1</v>
      </c>
      <c r="F50">
        <v>4</v>
      </c>
      <c r="G50">
        <v>3</v>
      </c>
      <c r="H50">
        <f t="shared" si="2"/>
        <v>12</v>
      </c>
      <c r="I50" s="25">
        <f t="shared" si="3"/>
        <v>3.8161869931626648E-4</v>
      </c>
    </row>
    <row r="51" spans="1:9" x14ac:dyDescent="0.25">
      <c r="A51" s="23" t="s">
        <v>147</v>
      </c>
      <c r="B51" s="24">
        <v>8</v>
      </c>
      <c r="C51">
        <v>15</v>
      </c>
      <c r="D51">
        <v>2</v>
      </c>
      <c r="E51">
        <v>8</v>
      </c>
      <c r="F51">
        <v>8</v>
      </c>
      <c r="G51">
        <v>2</v>
      </c>
      <c r="H51">
        <f t="shared" si="2"/>
        <v>43</v>
      </c>
      <c r="I51" s="25">
        <f t="shared" si="3"/>
        <v>1.3674670058832882E-3</v>
      </c>
    </row>
    <row r="52" spans="1:9" x14ac:dyDescent="0.25">
      <c r="A52" s="23" t="s">
        <v>148</v>
      </c>
      <c r="B52" s="24">
        <v>12</v>
      </c>
      <c r="C52">
        <v>11</v>
      </c>
      <c r="D52">
        <v>0</v>
      </c>
      <c r="E52">
        <v>12</v>
      </c>
      <c r="F52">
        <v>16</v>
      </c>
      <c r="G52">
        <v>12</v>
      </c>
      <c r="H52">
        <f t="shared" si="2"/>
        <v>63</v>
      </c>
      <c r="I52" s="25">
        <f t="shared" si="3"/>
        <v>2.0034981714103992E-3</v>
      </c>
    </row>
    <row r="53" spans="1:9" x14ac:dyDescent="0.25">
      <c r="A53" s="23" t="s">
        <v>149</v>
      </c>
      <c r="B53" s="24">
        <v>12</v>
      </c>
      <c r="C53">
        <v>28</v>
      </c>
      <c r="D53">
        <v>3</v>
      </c>
      <c r="E53">
        <v>27</v>
      </c>
      <c r="F53">
        <v>41</v>
      </c>
      <c r="G53">
        <v>15</v>
      </c>
      <c r="H53">
        <f t="shared" si="2"/>
        <v>126</v>
      </c>
      <c r="I53" s="25">
        <f t="shared" si="3"/>
        <v>4.0069963428207983E-3</v>
      </c>
    </row>
    <row r="54" spans="1:9" x14ac:dyDescent="0.25">
      <c r="A54" s="23" t="s">
        <v>118</v>
      </c>
      <c r="B54" s="24">
        <v>24</v>
      </c>
      <c r="C54">
        <v>27</v>
      </c>
      <c r="D54">
        <v>3</v>
      </c>
      <c r="E54">
        <v>30</v>
      </c>
      <c r="F54">
        <v>29</v>
      </c>
      <c r="G54">
        <v>55</v>
      </c>
      <c r="H54">
        <f t="shared" si="2"/>
        <v>168</v>
      </c>
      <c r="I54" s="25">
        <f t="shared" si="3"/>
        <v>5.3426617904277314E-3</v>
      </c>
    </row>
    <row r="55" spans="1:9" x14ac:dyDescent="0.25">
      <c r="A55" s="23" t="s">
        <v>150</v>
      </c>
      <c r="B55" s="24">
        <v>42</v>
      </c>
      <c r="C55">
        <v>39</v>
      </c>
      <c r="D55">
        <v>15</v>
      </c>
      <c r="E55">
        <v>42</v>
      </c>
      <c r="F55">
        <v>42</v>
      </c>
      <c r="G55">
        <v>34</v>
      </c>
      <c r="H55">
        <f t="shared" si="2"/>
        <v>214</v>
      </c>
      <c r="I55" s="25">
        <f t="shared" si="3"/>
        <v>6.805533471140086E-3</v>
      </c>
    </row>
    <row r="56" spans="1:9" x14ac:dyDescent="0.25">
      <c r="A56" s="23" t="s">
        <v>151</v>
      </c>
      <c r="B56" s="24">
        <v>77</v>
      </c>
      <c r="C56">
        <v>63</v>
      </c>
      <c r="D56">
        <v>25</v>
      </c>
      <c r="E56">
        <v>71</v>
      </c>
      <c r="F56">
        <v>65</v>
      </c>
      <c r="G56">
        <v>45</v>
      </c>
      <c r="H56">
        <f t="shared" si="2"/>
        <v>346</v>
      </c>
      <c r="I56" s="25">
        <f t="shared" si="3"/>
        <v>1.1003339163619017E-2</v>
      </c>
    </row>
    <row r="57" spans="1:9" x14ac:dyDescent="0.25">
      <c r="A57" s="23" t="s">
        <v>105</v>
      </c>
      <c r="B57" s="24">
        <v>3</v>
      </c>
      <c r="C57">
        <v>5</v>
      </c>
      <c r="D57">
        <v>0</v>
      </c>
      <c r="E57">
        <v>14</v>
      </c>
      <c r="F57">
        <v>14</v>
      </c>
      <c r="G57">
        <v>3</v>
      </c>
      <c r="H57">
        <f t="shared" si="2"/>
        <v>39</v>
      </c>
      <c r="I57" s="25">
        <f t="shared" si="3"/>
        <v>1.2402607727778662E-3</v>
      </c>
    </row>
    <row r="58" spans="1:9" x14ac:dyDescent="0.25">
      <c r="A58" s="23" t="s">
        <v>181</v>
      </c>
      <c r="B58" s="24">
        <v>40</v>
      </c>
      <c r="C58">
        <v>19</v>
      </c>
      <c r="D58">
        <v>9</v>
      </c>
      <c r="E58">
        <v>16</v>
      </c>
      <c r="F58">
        <v>22</v>
      </c>
      <c r="G58">
        <v>17</v>
      </c>
      <c r="H58">
        <f t="shared" si="2"/>
        <v>123</v>
      </c>
      <c r="I58" s="25">
        <f t="shared" si="3"/>
        <v>3.9115916679917312E-3</v>
      </c>
    </row>
    <row r="59" spans="1:9" x14ac:dyDescent="0.25">
      <c r="A59" s="23" t="s">
        <v>152</v>
      </c>
      <c r="B59" s="24">
        <v>76</v>
      </c>
      <c r="C59">
        <v>113</v>
      </c>
      <c r="D59">
        <v>22</v>
      </c>
      <c r="E59">
        <v>96</v>
      </c>
      <c r="F59">
        <v>166</v>
      </c>
      <c r="G59">
        <v>146</v>
      </c>
      <c r="H59">
        <f t="shared" si="2"/>
        <v>619</v>
      </c>
      <c r="I59" s="25">
        <f t="shared" si="3"/>
        <v>1.968516457306408E-2</v>
      </c>
    </row>
    <row r="60" spans="1:9" x14ac:dyDescent="0.25">
      <c r="A60" s="23" t="s">
        <v>153</v>
      </c>
      <c r="B60" s="24">
        <v>4</v>
      </c>
      <c r="C60">
        <v>5</v>
      </c>
      <c r="D60">
        <v>3</v>
      </c>
      <c r="E60">
        <v>11</v>
      </c>
      <c r="F60">
        <v>7</v>
      </c>
      <c r="G60">
        <v>13</v>
      </c>
      <c r="H60">
        <f t="shared" si="2"/>
        <v>43</v>
      </c>
      <c r="I60" s="25">
        <f t="shared" si="3"/>
        <v>1.3674670058832882E-3</v>
      </c>
    </row>
    <row r="61" spans="1:9" x14ac:dyDescent="0.25">
      <c r="A61" s="23" t="s">
        <v>154</v>
      </c>
      <c r="B61" s="24">
        <v>12</v>
      </c>
      <c r="C61">
        <v>9</v>
      </c>
      <c r="D61">
        <v>5</v>
      </c>
      <c r="E61">
        <v>17</v>
      </c>
      <c r="F61">
        <v>29</v>
      </c>
      <c r="G61">
        <v>7</v>
      </c>
      <c r="H61">
        <f t="shared" si="2"/>
        <v>79</v>
      </c>
      <c r="I61" s="25">
        <f t="shared" si="3"/>
        <v>2.5123231038320878E-3</v>
      </c>
    </row>
    <row r="62" spans="1:9" x14ac:dyDescent="0.25">
      <c r="A62" s="23" t="s">
        <v>130</v>
      </c>
      <c r="B62" s="24">
        <v>192</v>
      </c>
      <c r="C62">
        <v>229</v>
      </c>
      <c r="D62">
        <v>65</v>
      </c>
      <c r="E62">
        <v>158</v>
      </c>
      <c r="F62">
        <v>190</v>
      </c>
      <c r="G62">
        <v>118</v>
      </c>
      <c r="H62">
        <f t="shared" si="2"/>
        <v>952</v>
      </c>
      <c r="I62" s="25">
        <f t="shared" si="3"/>
        <v>3.0275083479090477E-2</v>
      </c>
    </row>
    <row r="63" spans="1:9" x14ac:dyDescent="0.25">
      <c r="A63" s="23" t="s">
        <v>131</v>
      </c>
      <c r="B63" s="24">
        <v>55</v>
      </c>
      <c r="C63">
        <v>52</v>
      </c>
      <c r="D63">
        <v>14</v>
      </c>
      <c r="E63">
        <v>39</v>
      </c>
      <c r="F63">
        <v>51</v>
      </c>
      <c r="G63">
        <v>59</v>
      </c>
      <c r="H63">
        <f t="shared" si="2"/>
        <v>270</v>
      </c>
      <c r="I63" s="25">
        <f t="shared" si="3"/>
        <v>8.5864207346159956E-3</v>
      </c>
    </row>
    <row r="64" spans="1:9" x14ac:dyDescent="0.25">
      <c r="A64" s="23" t="s">
        <v>119</v>
      </c>
      <c r="B64" s="24">
        <v>87</v>
      </c>
      <c r="C64">
        <v>128</v>
      </c>
      <c r="D64">
        <v>37</v>
      </c>
      <c r="E64">
        <v>128</v>
      </c>
      <c r="F64">
        <v>233</v>
      </c>
      <c r="G64">
        <v>143</v>
      </c>
      <c r="H64">
        <f t="shared" si="2"/>
        <v>756</v>
      </c>
      <c r="I64" s="25">
        <f t="shared" si="3"/>
        <v>2.404197805692479E-2</v>
      </c>
    </row>
    <row r="65" spans="1:9" x14ac:dyDescent="0.25">
      <c r="A65" s="23" t="s">
        <v>60</v>
      </c>
      <c r="B65" s="24">
        <v>88</v>
      </c>
      <c r="C65">
        <v>111</v>
      </c>
      <c r="D65">
        <v>29</v>
      </c>
      <c r="E65">
        <v>188</v>
      </c>
      <c r="F65">
        <v>228</v>
      </c>
      <c r="G65">
        <v>125</v>
      </c>
      <c r="H65">
        <f t="shared" si="2"/>
        <v>769</v>
      </c>
      <c r="I65" s="25">
        <f t="shared" si="3"/>
        <v>2.4455398314517412E-2</v>
      </c>
    </row>
    <row r="66" spans="1:9" x14ac:dyDescent="0.25">
      <c r="A66" s="23" t="s">
        <v>132</v>
      </c>
      <c r="B66" s="24">
        <v>70</v>
      </c>
      <c r="C66">
        <v>67</v>
      </c>
      <c r="D66">
        <v>21</v>
      </c>
      <c r="E66">
        <v>64</v>
      </c>
      <c r="F66">
        <v>72</v>
      </c>
      <c r="G66">
        <v>45</v>
      </c>
      <c r="H66">
        <f t="shared" ref="H66:H86" si="4">SUM(B66:G66)</f>
        <v>339</v>
      </c>
      <c r="I66" s="25">
        <f t="shared" ref="I66:I86" si="5">H66/$H$87</f>
        <v>1.0780728255684529E-2</v>
      </c>
    </row>
    <row r="67" spans="1:9" x14ac:dyDescent="0.25">
      <c r="A67" s="23" t="s">
        <v>102</v>
      </c>
      <c r="B67" s="24">
        <v>13</v>
      </c>
      <c r="C67">
        <v>14</v>
      </c>
      <c r="D67">
        <v>2</v>
      </c>
      <c r="E67">
        <v>19</v>
      </c>
      <c r="F67">
        <v>25</v>
      </c>
      <c r="G67">
        <v>8</v>
      </c>
      <c r="H67">
        <f t="shared" si="4"/>
        <v>81</v>
      </c>
      <c r="I67" s="25">
        <f t="shared" si="5"/>
        <v>2.575926220384799E-3</v>
      </c>
    </row>
    <row r="68" spans="1:9" x14ac:dyDescent="0.25">
      <c r="A68" s="23" t="s">
        <v>133</v>
      </c>
      <c r="B68" s="24">
        <v>188</v>
      </c>
      <c r="C68">
        <v>243</v>
      </c>
      <c r="D68">
        <v>54</v>
      </c>
      <c r="E68">
        <v>206</v>
      </c>
      <c r="F68">
        <v>227</v>
      </c>
      <c r="G68">
        <v>126</v>
      </c>
      <c r="H68">
        <f t="shared" si="4"/>
        <v>1044</v>
      </c>
      <c r="I68" s="25">
        <f t="shared" si="5"/>
        <v>3.3200826840515188E-2</v>
      </c>
    </row>
    <row r="69" spans="1:9" x14ac:dyDescent="0.25">
      <c r="A69" s="23" t="s">
        <v>65</v>
      </c>
      <c r="B69" s="24">
        <v>8</v>
      </c>
      <c r="C69">
        <v>13</v>
      </c>
      <c r="D69">
        <v>0</v>
      </c>
      <c r="E69">
        <v>6</v>
      </c>
      <c r="F69">
        <v>39</v>
      </c>
      <c r="G69">
        <v>11</v>
      </c>
      <c r="H69">
        <f t="shared" si="4"/>
        <v>77</v>
      </c>
      <c r="I69" s="25">
        <f t="shared" si="5"/>
        <v>2.4487199872793766E-3</v>
      </c>
    </row>
    <row r="70" spans="1:9" x14ac:dyDescent="0.25">
      <c r="A70" s="23" t="s">
        <v>134</v>
      </c>
      <c r="B70" s="24">
        <v>45</v>
      </c>
      <c r="C70">
        <v>51</v>
      </c>
      <c r="D70">
        <v>10</v>
      </c>
      <c r="E70">
        <v>66</v>
      </c>
      <c r="F70">
        <v>50</v>
      </c>
      <c r="G70">
        <v>22</v>
      </c>
      <c r="H70">
        <f t="shared" si="4"/>
        <v>244</v>
      </c>
      <c r="I70" s="25">
        <f t="shared" si="5"/>
        <v>7.7595802194307525E-3</v>
      </c>
    </row>
    <row r="71" spans="1:9" x14ac:dyDescent="0.25">
      <c r="A71" s="23" t="s">
        <v>114</v>
      </c>
      <c r="B71" s="24">
        <v>101</v>
      </c>
      <c r="C71">
        <v>140</v>
      </c>
      <c r="D71">
        <v>72</v>
      </c>
      <c r="E71">
        <v>78</v>
      </c>
      <c r="F71">
        <v>125</v>
      </c>
      <c r="G71">
        <v>57</v>
      </c>
      <c r="H71">
        <f t="shared" si="4"/>
        <v>573</v>
      </c>
      <c r="I71" s="25">
        <f t="shared" si="5"/>
        <v>1.8222292892351725E-2</v>
      </c>
    </row>
    <row r="72" spans="1:9" x14ac:dyDescent="0.25">
      <c r="A72" s="23" t="s">
        <v>135</v>
      </c>
      <c r="B72" s="24">
        <v>82</v>
      </c>
      <c r="C72">
        <v>98</v>
      </c>
      <c r="D72">
        <v>32</v>
      </c>
      <c r="E72">
        <v>100</v>
      </c>
      <c r="F72">
        <v>76</v>
      </c>
      <c r="G72">
        <v>66</v>
      </c>
      <c r="H72">
        <f t="shared" si="4"/>
        <v>454</v>
      </c>
      <c r="I72" s="25">
        <f t="shared" si="5"/>
        <v>1.4437907457465416E-2</v>
      </c>
    </row>
    <row r="73" spans="1:9" x14ac:dyDescent="0.25">
      <c r="A73" s="23" t="s">
        <v>117</v>
      </c>
      <c r="B73" s="24">
        <v>44</v>
      </c>
      <c r="C73">
        <v>56</v>
      </c>
      <c r="D73">
        <v>11</v>
      </c>
      <c r="E73">
        <v>85</v>
      </c>
      <c r="F73">
        <v>53</v>
      </c>
      <c r="G73">
        <v>34</v>
      </c>
      <c r="H73">
        <f t="shared" si="4"/>
        <v>283</v>
      </c>
      <c r="I73" s="25">
        <f t="shared" si="5"/>
        <v>8.9998409922086176E-3</v>
      </c>
    </row>
    <row r="74" spans="1:9" x14ac:dyDescent="0.25">
      <c r="A74" s="23" t="s">
        <v>136</v>
      </c>
      <c r="B74" s="24">
        <v>15</v>
      </c>
      <c r="C74">
        <v>37</v>
      </c>
      <c r="D74">
        <v>4</v>
      </c>
      <c r="E74">
        <v>30</v>
      </c>
      <c r="F74">
        <v>26</v>
      </c>
      <c r="G74">
        <v>14</v>
      </c>
      <c r="H74">
        <f t="shared" si="4"/>
        <v>126</v>
      </c>
      <c r="I74" s="25">
        <f t="shared" si="5"/>
        <v>4.0069963428207983E-3</v>
      </c>
    </row>
    <row r="75" spans="1:9" x14ac:dyDescent="0.25">
      <c r="A75" s="23" t="s">
        <v>137</v>
      </c>
      <c r="B75" s="24">
        <v>21</v>
      </c>
      <c r="C75">
        <v>43</v>
      </c>
      <c r="D75">
        <v>6</v>
      </c>
      <c r="E75">
        <v>49</v>
      </c>
      <c r="F75">
        <v>51</v>
      </c>
      <c r="G75">
        <v>24</v>
      </c>
      <c r="H75">
        <f t="shared" si="4"/>
        <v>194</v>
      </c>
      <c r="I75" s="25">
        <f t="shared" si="5"/>
        <v>6.1695023056129753E-3</v>
      </c>
    </row>
    <row r="76" spans="1:9" x14ac:dyDescent="0.25">
      <c r="A76" s="23" t="s">
        <v>138</v>
      </c>
      <c r="B76" s="24">
        <v>58</v>
      </c>
      <c r="C76">
        <v>99</v>
      </c>
      <c r="D76">
        <v>12</v>
      </c>
      <c r="E76">
        <v>62</v>
      </c>
      <c r="F76">
        <v>45</v>
      </c>
      <c r="G76">
        <v>32</v>
      </c>
      <c r="H76">
        <f t="shared" si="4"/>
        <v>308</v>
      </c>
      <c r="I76" s="25">
        <f t="shared" si="5"/>
        <v>9.7948799491175062E-3</v>
      </c>
    </row>
    <row r="77" spans="1:9" x14ac:dyDescent="0.25">
      <c r="A77" s="23" t="s">
        <v>182</v>
      </c>
      <c r="B77" s="24">
        <v>60</v>
      </c>
      <c r="C77">
        <v>60</v>
      </c>
      <c r="D77">
        <v>6</v>
      </c>
      <c r="E77">
        <v>58</v>
      </c>
      <c r="F77">
        <v>85</v>
      </c>
      <c r="G77">
        <v>38</v>
      </c>
      <c r="H77">
        <f t="shared" si="4"/>
        <v>307</v>
      </c>
      <c r="I77" s="25">
        <f t="shared" si="5"/>
        <v>9.7630783908411508E-3</v>
      </c>
    </row>
    <row r="78" spans="1:9" x14ac:dyDescent="0.25">
      <c r="A78" s="23" t="s">
        <v>139</v>
      </c>
      <c r="B78" s="24">
        <v>60</v>
      </c>
      <c r="C78">
        <v>74</v>
      </c>
      <c r="D78">
        <v>20</v>
      </c>
      <c r="E78">
        <v>89</v>
      </c>
      <c r="F78">
        <v>71</v>
      </c>
      <c r="G78">
        <v>68</v>
      </c>
      <c r="H78">
        <f t="shared" si="4"/>
        <v>382</v>
      </c>
      <c r="I78" s="25">
        <f t="shared" si="5"/>
        <v>1.2148195261567817E-2</v>
      </c>
    </row>
    <row r="79" spans="1:9" x14ac:dyDescent="0.25">
      <c r="A79" s="23" t="s">
        <v>103</v>
      </c>
      <c r="B79" s="24">
        <v>45</v>
      </c>
      <c r="C79">
        <v>73</v>
      </c>
      <c r="D79">
        <v>7</v>
      </c>
      <c r="E79">
        <v>61</v>
      </c>
      <c r="F79">
        <v>90</v>
      </c>
      <c r="G79">
        <v>77</v>
      </c>
      <c r="H79">
        <f t="shared" si="4"/>
        <v>353</v>
      </c>
      <c r="I79" s="25">
        <f t="shared" si="5"/>
        <v>1.1225950071553506E-2</v>
      </c>
    </row>
    <row r="80" spans="1:9" x14ac:dyDescent="0.25">
      <c r="A80" s="23" t="s">
        <v>183</v>
      </c>
      <c r="B80" s="24">
        <v>15</v>
      </c>
      <c r="C80">
        <v>36</v>
      </c>
      <c r="D80">
        <v>3</v>
      </c>
      <c r="E80">
        <v>15</v>
      </c>
      <c r="F80">
        <v>49</v>
      </c>
      <c r="G80">
        <v>14</v>
      </c>
      <c r="H80">
        <f t="shared" si="4"/>
        <v>132</v>
      </c>
      <c r="I80" s="25">
        <f t="shared" si="5"/>
        <v>4.1978056924789316E-3</v>
      </c>
    </row>
    <row r="81" spans="1:9" x14ac:dyDescent="0.25">
      <c r="A81" s="23" t="s">
        <v>140</v>
      </c>
      <c r="B81" s="24">
        <v>40</v>
      </c>
      <c r="C81">
        <v>37</v>
      </c>
      <c r="D81">
        <v>5</v>
      </c>
      <c r="E81">
        <v>39</v>
      </c>
      <c r="F81">
        <v>47</v>
      </c>
      <c r="G81">
        <v>34</v>
      </c>
      <c r="H81">
        <f t="shared" si="4"/>
        <v>202</v>
      </c>
      <c r="I81" s="25">
        <f t="shared" si="5"/>
        <v>6.4239147718238195E-3</v>
      </c>
    </row>
    <row r="82" spans="1:9" x14ac:dyDescent="0.25">
      <c r="A82" s="23" t="s">
        <v>184</v>
      </c>
      <c r="B82" s="24">
        <v>12</v>
      </c>
      <c r="C82">
        <v>6</v>
      </c>
      <c r="D82">
        <v>1</v>
      </c>
      <c r="E82">
        <v>5</v>
      </c>
      <c r="F82">
        <v>18</v>
      </c>
      <c r="G82">
        <v>0</v>
      </c>
      <c r="H82">
        <f t="shared" si="4"/>
        <v>42</v>
      </c>
      <c r="I82" s="25">
        <f t="shared" si="5"/>
        <v>1.3356654476069328E-3</v>
      </c>
    </row>
    <row r="83" spans="1:9" x14ac:dyDescent="0.25">
      <c r="A83" s="23" t="s">
        <v>185</v>
      </c>
      <c r="B83" s="24">
        <v>38</v>
      </c>
      <c r="C83">
        <v>52</v>
      </c>
      <c r="D83">
        <v>17</v>
      </c>
      <c r="E83">
        <v>70</v>
      </c>
      <c r="F83">
        <v>52</v>
      </c>
      <c r="G83">
        <v>29</v>
      </c>
      <c r="H83">
        <f t="shared" si="4"/>
        <v>258</v>
      </c>
      <c r="I83" s="25">
        <f t="shared" si="5"/>
        <v>8.204802035299729E-3</v>
      </c>
    </row>
    <row r="84" spans="1:9" x14ac:dyDescent="0.25">
      <c r="A84" s="23" t="s">
        <v>104</v>
      </c>
      <c r="B84" s="24">
        <v>1</v>
      </c>
      <c r="C84">
        <v>0</v>
      </c>
      <c r="D84">
        <v>0</v>
      </c>
      <c r="E84">
        <v>0</v>
      </c>
      <c r="F84">
        <v>1</v>
      </c>
      <c r="G84">
        <v>0</v>
      </c>
      <c r="H84">
        <f t="shared" si="4"/>
        <v>2</v>
      </c>
      <c r="I84" s="25">
        <f t="shared" si="5"/>
        <v>6.360311655271108E-5</v>
      </c>
    </row>
    <row r="85" spans="1:9" x14ac:dyDescent="0.25">
      <c r="A85" s="23" t="s">
        <v>186</v>
      </c>
      <c r="B85" s="24">
        <v>9</v>
      </c>
      <c r="C85">
        <v>16</v>
      </c>
      <c r="D85">
        <v>4</v>
      </c>
      <c r="E85">
        <v>12</v>
      </c>
      <c r="F85">
        <v>9</v>
      </c>
      <c r="G85">
        <v>4</v>
      </c>
      <c r="H85">
        <f t="shared" si="4"/>
        <v>54</v>
      </c>
      <c r="I85" s="25">
        <f t="shared" si="5"/>
        <v>1.7172841469231992E-3</v>
      </c>
    </row>
    <row r="86" spans="1:9" x14ac:dyDescent="0.25">
      <c r="A86" s="23" t="s">
        <v>141</v>
      </c>
      <c r="B86" s="24">
        <v>68</v>
      </c>
      <c r="C86">
        <v>55</v>
      </c>
      <c r="D86">
        <v>34</v>
      </c>
      <c r="E86">
        <v>67</v>
      </c>
      <c r="F86">
        <v>62</v>
      </c>
      <c r="G86">
        <v>44</v>
      </c>
      <c r="H86">
        <f t="shared" si="4"/>
        <v>330</v>
      </c>
      <c r="I86" s="25">
        <f t="shared" si="5"/>
        <v>1.0494514231197329E-2</v>
      </c>
    </row>
    <row r="87" spans="1:9" x14ac:dyDescent="0.25">
      <c r="A87" s="23" t="s">
        <v>88</v>
      </c>
      <c r="B87">
        <f t="shared" ref="B87:H87" si="6">SUM(B2:B86)</f>
        <v>5274</v>
      </c>
      <c r="C87">
        <f t="shared" si="6"/>
        <v>6905</v>
      </c>
      <c r="D87">
        <f t="shared" si="6"/>
        <v>1653</v>
      </c>
      <c r="E87">
        <f t="shared" si="6"/>
        <v>5993</v>
      </c>
      <c r="F87">
        <f t="shared" si="6"/>
        <v>7123</v>
      </c>
      <c r="G87">
        <f t="shared" si="6"/>
        <v>4497</v>
      </c>
      <c r="H87">
        <f t="shared" si="6"/>
        <v>31445</v>
      </c>
    </row>
  </sheetData>
  <autoFilter ref="A1:I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88"/>
  <sheetViews>
    <sheetView workbookViewId="0">
      <pane ySplit="1" topLeftCell="A2" activePane="bottomLeft" state="frozen"/>
      <selection pane="bottomLeft" activeCell="G13" sqref="G13"/>
    </sheetView>
  </sheetViews>
  <sheetFormatPr defaultRowHeight="15" x14ac:dyDescent="0.25"/>
  <cols>
    <col min="1" max="1" width="28" customWidth="1"/>
    <col min="2" max="2" width="12.5703125" customWidth="1"/>
    <col min="3" max="3" width="9" customWidth="1"/>
    <col min="4" max="4" width="15.5703125" customWidth="1"/>
    <col min="5" max="5" width="9.42578125" customWidth="1"/>
    <col min="6" max="6" width="13.140625" customWidth="1"/>
    <col min="7" max="7" width="9.85546875" customWidth="1"/>
    <col min="8" max="8" width="14.140625" customWidth="1"/>
    <col min="9" max="9" width="9.7109375" customWidth="1"/>
    <col min="10" max="10" width="14.140625" customWidth="1"/>
    <col min="11" max="11" width="10" customWidth="1"/>
    <col min="12" max="12" width="14" customWidth="1"/>
    <col min="13" max="13" width="10.140625" customWidth="1"/>
    <col min="14" max="14" width="13.5703125" customWidth="1"/>
    <col min="15" max="15" width="10.28515625" customWidth="1"/>
    <col min="16" max="16" width="39.85546875" customWidth="1"/>
    <col min="17" max="17" width="23.28515625" customWidth="1"/>
  </cols>
  <sheetData>
    <row r="1" spans="1:17" ht="90" x14ac:dyDescent="0.25">
      <c r="A1" s="6" t="s">
        <v>0</v>
      </c>
      <c r="B1" s="3" t="s">
        <v>89</v>
      </c>
      <c r="C1" s="22" t="s">
        <v>93</v>
      </c>
      <c r="D1" s="3" t="s">
        <v>87</v>
      </c>
      <c r="E1" s="22" t="s">
        <v>93</v>
      </c>
      <c r="F1" s="16" t="s">
        <v>95</v>
      </c>
      <c r="G1" s="22" t="s">
        <v>93</v>
      </c>
      <c r="H1" s="16" t="s">
        <v>90</v>
      </c>
      <c r="I1" s="22" t="s">
        <v>93</v>
      </c>
      <c r="J1" s="3" t="s">
        <v>97</v>
      </c>
      <c r="K1" s="22" t="s">
        <v>93</v>
      </c>
      <c r="L1" s="3" t="s">
        <v>98</v>
      </c>
      <c r="M1" s="22" t="s">
        <v>93</v>
      </c>
      <c r="N1" s="7" t="s">
        <v>94</v>
      </c>
      <c r="O1" s="2" t="s">
        <v>96</v>
      </c>
    </row>
    <row r="2" spans="1:17" x14ac:dyDescent="0.25">
      <c r="A2" s="6" t="s">
        <v>88</v>
      </c>
      <c r="B2" s="8">
        <v>5.8007242429337212E-2</v>
      </c>
      <c r="C2" s="22"/>
      <c r="D2" s="9">
        <v>79469.432947947294</v>
      </c>
      <c r="E2" s="22"/>
      <c r="F2" s="10">
        <v>0.14147406894822706</v>
      </c>
      <c r="G2" s="22"/>
      <c r="H2" s="11">
        <v>1.0786656783129323</v>
      </c>
      <c r="I2" s="22"/>
      <c r="J2" s="10">
        <v>1.6356582719830107E-2</v>
      </c>
      <c r="K2" s="22"/>
      <c r="L2" s="14">
        <v>1.0276456777880354</v>
      </c>
      <c r="M2" s="22"/>
      <c r="N2" s="7"/>
      <c r="O2" s="5"/>
      <c r="Q2" t="s">
        <v>164</v>
      </c>
    </row>
    <row r="3" spans="1:17" x14ac:dyDescent="0.25">
      <c r="A3" s="6" t="s">
        <v>66</v>
      </c>
      <c r="B3" s="8">
        <v>5.1747302323608024E-2</v>
      </c>
      <c r="C3" s="12">
        <v>38</v>
      </c>
      <c r="D3" s="9">
        <v>149357.44613282324</v>
      </c>
      <c r="E3" s="12">
        <v>84</v>
      </c>
      <c r="F3" s="10">
        <v>0.17109728506787331</v>
      </c>
      <c r="G3" s="12">
        <v>70</v>
      </c>
      <c r="H3" s="11">
        <v>2.1025719671307961</v>
      </c>
      <c r="I3" s="12">
        <v>85</v>
      </c>
      <c r="J3" s="10">
        <v>0.12567853300854426</v>
      </c>
      <c r="K3" s="12">
        <v>84</v>
      </c>
      <c r="L3" s="14">
        <v>2.0958846451307673</v>
      </c>
      <c r="M3" s="12">
        <v>81</v>
      </c>
      <c r="N3" s="13">
        <v>442</v>
      </c>
      <c r="O3" s="15">
        <v>1</v>
      </c>
      <c r="P3" t="s">
        <v>107</v>
      </c>
      <c r="Q3">
        <v>0</v>
      </c>
    </row>
    <row r="4" spans="1:17" x14ac:dyDescent="0.25">
      <c r="A4" s="6" t="s">
        <v>13</v>
      </c>
      <c r="B4" s="8">
        <v>7.7197179990476081E-2</v>
      </c>
      <c r="C4" s="12">
        <v>86</v>
      </c>
      <c r="D4" s="9">
        <v>95923.809528480633</v>
      </c>
      <c r="E4" s="12">
        <v>71</v>
      </c>
      <c r="F4" s="10">
        <v>0.6322884390179373</v>
      </c>
      <c r="G4" s="12">
        <v>86</v>
      </c>
      <c r="H4" s="11">
        <v>1.9016595127194313</v>
      </c>
      <c r="I4" s="12">
        <v>82</v>
      </c>
      <c r="J4" s="10">
        <v>6.6982311870382423E-3</v>
      </c>
      <c r="K4" s="12">
        <v>27</v>
      </c>
      <c r="L4" s="14">
        <v>2.1005899626709232</v>
      </c>
      <c r="M4" s="12">
        <v>82</v>
      </c>
      <c r="N4" s="13">
        <v>434</v>
      </c>
      <c r="O4" s="15">
        <v>2</v>
      </c>
      <c r="P4" t="s">
        <v>106</v>
      </c>
      <c r="Q4" t="s">
        <v>163</v>
      </c>
    </row>
    <row r="5" spans="1:17" x14ac:dyDescent="0.25">
      <c r="A5" s="6" t="s">
        <v>27</v>
      </c>
      <c r="B5" s="8">
        <v>6.6816845481272188E-2</v>
      </c>
      <c r="C5" s="12">
        <v>76</v>
      </c>
      <c r="D5" s="9">
        <v>158322.75134000002</v>
      </c>
      <c r="E5" s="12">
        <v>85</v>
      </c>
      <c r="F5" s="10">
        <v>0.14298850574712643</v>
      </c>
      <c r="G5" s="12">
        <v>60</v>
      </c>
      <c r="H5" s="11">
        <v>1.2315411238013974</v>
      </c>
      <c r="I5" s="12">
        <v>52</v>
      </c>
      <c r="J5" s="10">
        <v>3.548214844685043E-2</v>
      </c>
      <c r="K5" s="12">
        <v>64</v>
      </c>
      <c r="L5" s="14">
        <v>2.6175470070453226</v>
      </c>
      <c r="M5" s="12">
        <v>86</v>
      </c>
      <c r="N5" s="13">
        <v>423</v>
      </c>
      <c r="O5" s="15">
        <v>3</v>
      </c>
      <c r="P5" t="s">
        <v>107</v>
      </c>
      <c r="Q5">
        <v>0</v>
      </c>
    </row>
    <row r="6" spans="1:17" x14ac:dyDescent="0.25">
      <c r="A6" s="6" t="s">
        <v>1</v>
      </c>
      <c r="B6" s="8">
        <v>6.4010156441969043E-2</v>
      </c>
      <c r="C6" s="12">
        <v>72</v>
      </c>
      <c r="D6" s="9">
        <v>161046.58280017061</v>
      </c>
      <c r="E6" s="12">
        <v>86</v>
      </c>
      <c r="F6" s="10">
        <v>0.15367195082497573</v>
      </c>
      <c r="G6" s="12">
        <v>65</v>
      </c>
      <c r="H6" s="11">
        <v>1.0253219691736992</v>
      </c>
      <c r="I6" s="12">
        <v>32</v>
      </c>
      <c r="J6" s="10">
        <v>6.4790818215475748E-2</v>
      </c>
      <c r="K6" s="12">
        <v>78</v>
      </c>
      <c r="L6" s="14">
        <v>2.1961832748096963</v>
      </c>
      <c r="M6" s="12">
        <v>85</v>
      </c>
      <c r="N6" s="13">
        <v>418</v>
      </c>
      <c r="O6" s="15">
        <v>4</v>
      </c>
      <c r="P6" t="s">
        <v>106</v>
      </c>
      <c r="Q6">
        <v>0</v>
      </c>
    </row>
    <row r="7" spans="1:17" x14ac:dyDescent="0.25">
      <c r="A7" s="6" t="s">
        <v>57</v>
      </c>
      <c r="B7" s="8">
        <v>5.5245615834273405E-2</v>
      </c>
      <c r="C7" s="12">
        <v>48</v>
      </c>
      <c r="D7" s="9">
        <v>122850.92862585849</v>
      </c>
      <c r="E7" s="12">
        <v>79</v>
      </c>
      <c r="F7" s="10">
        <v>0.18285238045629754</v>
      </c>
      <c r="G7" s="12">
        <v>72</v>
      </c>
      <c r="H7" s="11">
        <v>1.676814501152017</v>
      </c>
      <c r="I7" s="12">
        <v>80</v>
      </c>
      <c r="J7" s="10">
        <v>4.6140340131887872E-3</v>
      </c>
      <c r="K7" s="12">
        <v>26</v>
      </c>
      <c r="L7" s="14">
        <v>1.6701284176291942</v>
      </c>
      <c r="M7" s="12">
        <v>77</v>
      </c>
      <c r="N7" s="13">
        <v>382</v>
      </c>
      <c r="O7" s="15">
        <v>5</v>
      </c>
      <c r="P7" t="s">
        <v>106</v>
      </c>
      <c r="Q7" t="s">
        <v>163</v>
      </c>
    </row>
    <row r="8" spans="1:17" x14ac:dyDescent="0.25">
      <c r="A8" s="6" t="s">
        <v>39</v>
      </c>
      <c r="B8" s="8">
        <v>6.3232614315379077E-2</v>
      </c>
      <c r="C8" s="12">
        <v>70</v>
      </c>
      <c r="D8" s="9">
        <v>95011.257646270271</v>
      </c>
      <c r="E8" s="12">
        <v>70</v>
      </c>
      <c r="F8" s="10">
        <v>0.39653067780276263</v>
      </c>
      <c r="G8" s="12">
        <v>84</v>
      </c>
      <c r="H8" s="11">
        <v>1.0859536673224437</v>
      </c>
      <c r="I8" s="12">
        <v>39</v>
      </c>
      <c r="J8" s="10">
        <v>1.7618504425441921E-2</v>
      </c>
      <c r="K8" s="12">
        <v>44</v>
      </c>
      <c r="L8" s="14">
        <v>1.5488920551408618</v>
      </c>
      <c r="M8" s="12">
        <v>73</v>
      </c>
      <c r="N8" s="13">
        <v>380</v>
      </c>
      <c r="O8" s="15">
        <v>6</v>
      </c>
      <c r="P8" t="s">
        <v>109</v>
      </c>
      <c r="Q8">
        <v>0</v>
      </c>
    </row>
    <row r="9" spans="1:17" x14ac:dyDescent="0.25">
      <c r="A9" s="6" t="s">
        <v>33</v>
      </c>
      <c r="B9" s="8">
        <v>5.5948632848759013E-2</v>
      </c>
      <c r="C9" s="12">
        <v>50</v>
      </c>
      <c r="D9" s="9">
        <v>136446.36022956198</v>
      </c>
      <c r="E9" s="12">
        <v>82</v>
      </c>
      <c r="F9" s="10">
        <v>0.33899284412640562</v>
      </c>
      <c r="G9" s="12">
        <v>81</v>
      </c>
      <c r="H9" s="11">
        <v>0.8842492279787143</v>
      </c>
      <c r="I9" s="12">
        <v>20</v>
      </c>
      <c r="J9" s="10">
        <v>4.2200366691493789E-2</v>
      </c>
      <c r="K9" s="12">
        <v>68</v>
      </c>
      <c r="L9" s="14">
        <v>1.6390803785360377</v>
      </c>
      <c r="M9" s="12">
        <v>76</v>
      </c>
      <c r="N9" s="13">
        <v>377</v>
      </c>
      <c r="O9" s="15">
        <v>7</v>
      </c>
      <c r="P9" t="s">
        <v>106</v>
      </c>
      <c r="Q9" t="s">
        <v>163</v>
      </c>
    </row>
    <row r="10" spans="1:17" x14ac:dyDescent="0.25">
      <c r="A10" s="6" t="s">
        <v>51</v>
      </c>
      <c r="B10" s="8">
        <v>5.6648625817997712E-2</v>
      </c>
      <c r="C10" s="12">
        <v>51</v>
      </c>
      <c r="D10" s="9">
        <v>88081.977848778872</v>
      </c>
      <c r="E10" s="12">
        <v>63</v>
      </c>
      <c r="F10" s="10">
        <v>0.16179484894394439</v>
      </c>
      <c r="G10" s="12">
        <v>68</v>
      </c>
      <c r="H10" s="11">
        <v>1.4076225147350949</v>
      </c>
      <c r="I10" s="12">
        <v>67</v>
      </c>
      <c r="J10" s="10">
        <v>3.5677733334725806E-2</v>
      </c>
      <c r="K10" s="12">
        <v>65</v>
      </c>
      <c r="L10" s="14">
        <v>1.2917558518880012</v>
      </c>
      <c r="M10" s="12">
        <v>63</v>
      </c>
      <c r="N10" s="13">
        <v>377</v>
      </c>
      <c r="O10" s="15">
        <v>7</v>
      </c>
      <c r="P10" t="s">
        <v>111</v>
      </c>
      <c r="Q10">
        <v>0</v>
      </c>
    </row>
    <row r="11" spans="1:17" x14ac:dyDescent="0.25">
      <c r="A11" s="6" t="s">
        <v>20</v>
      </c>
      <c r="B11" s="8">
        <v>4.5223710708344279E-2</v>
      </c>
      <c r="C11" s="12">
        <v>16</v>
      </c>
      <c r="D11" s="9">
        <v>129220.21436592449</v>
      </c>
      <c r="E11" s="12">
        <v>81</v>
      </c>
      <c r="F11" s="10">
        <v>9.5309009679821297E-2</v>
      </c>
      <c r="G11" s="12">
        <v>41</v>
      </c>
      <c r="H11" s="11">
        <v>1.42306535730307</v>
      </c>
      <c r="I11" s="12">
        <v>68</v>
      </c>
      <c r="J11" s="10">
        <v>0.30063378341140812</v>
      </c>
      <c r="K11" s="12">
        <v>86</v>
      </c>
      <c r="L11" s="14">
        <v>2.1137551973471282</v>
      </c>
      <c r="M11" s="12">
        <v>83</v>
      </c>
      <c r="N11" s="13">
        <v>375</v>
      </c>
      <c r="O11" s="15">
        <v>9</v>
      </c>
      <c r="P11" t="s">
        <v>107</v>
      </c>
      <c r="Q11">
        <v>0</v>
      </c>
    </row>
    <row r="12" spans="1:17" x14ac:dyDescent="0.25">
      <c r="A12" s="6" t="s">
        <v>4</v>
      </c>
      <c r="B12" s="8">
        <v>6.9423405645038003E-2</v>
      </c>
      <c r="C12" s="12">
        <v>81</v>
      </c>
      <c r="D12" s="9">
        <v>122556.53112100887</v>
      </c>
      <c r="E12" s="12">
        <v>78</v>
      </c>
      <c r="F12" s="10">
        <v>0.40134099616858238</v>
      </c>
      <c r="G12" s="12">
        <v>84</v>
      </c>
      <c r="H12" s="11">
        <v>0.36319759669048696</v>
      </c>
      <c r="I12" s="12">
        <v>1</v>
      </c>
      <c r="J12" s="10">
        <v>2.144586177822504E-2</v>
      </c>
      <c r="K12" s="12">
        <v>48</v>
      </c>
      <c r="L12" s="14">
        <v>1.9245521555588023</v>
      </c>
      <c r="M12" s="12">
        <v>80</v>
      </c>
      <c r="N12" s="13">
        <v>372</v>
      </c>
      <c r="O12" s="15">
        <v>10</v>
      </c>
      <c r="P12" t="s">
        <v>99</v>
      </c>
      <c r="Q12">
        <v>0</v>
      </c>
    </row>
    <row r="13" spans="1:17" x14ac:dyDescent="0.25">
      <c r="A13" s="6" t="s">
        <v>64</v>
      </c>
      <c r="B13" s="8">
        <v>6.0640749657689216E-2</v>
      </c>
      <c r="C13" s="12">
        <v>67</v>
      </c>
      <c r="D13" s="9">
        <v>79620.828370644595</v>
      </c>
      <c r="E13" s="12">
        <v>57</v>
      </c>
      <c r="F13" s="10">
        <v>0.1810523657485073</v>
      </c>
      <c r="G13" s="12">
        <v>72</v>
      </c>
      <c r="H13" s="11">
        <v>1.2424345237145686</v>
      </c>
      <c r="I13" s="12">
        <v>54</v>
      </c>
      <c r="J13" s="10">
        <v>4.8739983715891243E-2</v>
      </c>
      <c r="K13" s="12">
        <v>70</v>
      </c>
      <c r="L13" s="14">
        <v>1.0522027183823572</v>
      </c>
      <c r="M13" s="12">
        <v>49</v>
      </c>
      <c r="N13" s="13">
        <v>369</v>
      </c>
      <c r="O13" s="15">
        <v>11</v>
      </c>
      <c r="P13" t="s">
        <v>110</v>
      </c>
      <c r="Q13" t="s">
        <v>163</v>
      </c>
    </row>
    <row r="14" spans="1:17" x14ac:dyDescent="0.25">
      <c r="A14" s="6" t="s">
        <v>22</v>
      </c>
      <c r="B14" s="8">
        <v>5.0866304106099505E-2</v>
      </c>
      <c r="C14" s="12">
        <v>36</v>
      </c>
      <c r="D14" s="9">
        <v>100750.05249801269</v>
      </c>
      <c r="E14" s="12">
        <v>72</v>
      </c>
      <c r="F14" s="10">
        <v>0.13479750151118275</v>
      </c>
      <c r="G14" s="12">
        <v>54</v>
      </c>
      <c r="H14" s="11">
        <v>1.2511521477665737</v>
      </c>
      <c r="I14" s="12">
        <v>55</v>
      </c>
      <c r="J14" s="10">
        <v>5.6265740670075552E-2</v>
      </c>
      <c r="K14" s="12">
        <v>76</v>
      </c>
      <c r="L14" s="14">
        <v>1.4988817564541914</v>
      </c>
      <c r="M14" s="12">
        <v>72</v>
      </c>
      <c r="N14" s="13">
        <v>365</v>
      </c>
      <c r="O14" s="15">
        <v>12</v>
      </c>
      <c r="P14" t="s">
        <v>107</v>
      </c>
      <c r="Q14">
        <v>0</v>
      </c>
    </row>
    <row r="15" spans="1:17" x14ac:dyDescent="0.25">
      <c r="A15" s="6" t="s">
        <v>26</v>
      </c>
      <c r="B15" s="8">
        <v>5.0212613758295908E-2</v>
      </c>
      <c r="C15" s="12">
        <v>34</v>
      </c>
      <c r="D15" s="9">
        <v>113322.1526869806</v>
      </c>
      <c r="E15" s="12">
        <v>76</v>
      </c>
      <c r="F15" s="10">
        <v>0.51693227091633465</v>
      </c>
      <c r="G15" s="12">
        <v>85</v>
      </c>
      <c r="H15" s="11">
        <v>1.8669121344596589</v>
      </c>
      <c r="I15" s="12">
        <v>81</v>
      </c>
      <c r="J15" s="10">
        <v>-1.2534070787656925E-3</v>
      </c>
      <c r="K15" s="12">
        <v>23</v>
      </c>
      <c r="L15" s="14">
        <v>1.1106694322009454</v>
      </c>
      <c r="M15" s="12">
        <v>56</v>
      </c>
      <c r="N15" s="13">
        <v>355</v>
      </c>
      <c r="O15" s="15">
        <v>13</v>
      </c>
      <c r="P15" t="s">
        <v>99</v>
      </c>
      <c r="Q15">
        <v>0</v>
      </c>
    </row>
    <row r="16" spans="1:17" x14ac:dyDescent="0.25">
      <c r="A16" s="6" t="s">
        <v>81</v>
      </c>
      <c r="B16" s="8">
        <v>7.0124395679079091E-2</v>
      </c>
      <c r="C16" s="12">
        <v>83</v>
      </c>
      <c r="D16" s="9">
        <v>92846.39055987187</v>
      </c>
      <c r="E16" s="12">
        <v>68</v>
      </c>
      <c r="F16" s="10">
        <v>0.11653811659192825</v>
      </c>
      <c r="G16" s="12">
        <v>52</v>
      </c>
      <c r="H16" s="11">
        <v>1.4709921692537562</v>
      </c>
      <c r="I16" s="12">
        <v>71</v>
      </c>
      <c r="J16" s="10">
        <v>-2.0578873980192116E-2</v>
      </c>
      <c r="K16" s="12">
        <v>15</v>
      </c>
      <c r="L16" s="14">
        <v>1.3450641863389143</v>
      </c>
      <c r="M16" s="12">
        <v>66</v>
      </c>
      <c r="N16" s="13">
        <v>355</v>
      </c>
      <c r="O16" s="15">
        <v>13</v>
      </c>
      <c r="P16" t="s">
        <v>110</v>
      </c>
      <c r="Q16" t="s">
        <v>163</v>
      </c>
    </row>
    <row r="17" spans="1:17" x14ac:dyDescent="0.25">
      <c r="A17" s="6" t="s">
        <v>55</v>
      </c>
      <c r="B17" s="8">
        <v>5.524297348144315E-2</v>
      </c>
      <c r="C17" s="12">
        <v>48</v>
      </c>
      <c r="D17" s="9">
        <v>90515.380719615772</v>
      </c>
      <c r="E17" s="12">
        <v>67</v>
      </c>
      <c r="F17" s="10">
        <v>0.10889429700189646</v>
      </c>
      <c r="G17" s="12">
        <v>48</v>
      </c>
      <c r="H17" s="11">
        <v>1.5181367207292078</v>
      </c>
      <c r="I17" s="12">
        <v>75</v>
      </c>
      <c r="J17" s="10">
        <v>2.0563405085120685E-2</v>
      </c>
      <c r="K17" s="12">
        <v>46</v>
      </c>
      <c r="L17" s="14">
        <v>1.3123040841256499</v>
      </c>
      <c r="M17" s="12">
        <v>65</v>
      </c>
      <c r="N17" s="13">
        <v>349</v>
      </c>
      <c r="O17" s="15">
        <v>15</v>
      </c>
      <c r="P17" t="s">
        <v>99</v>
      </c>
      <c r="Q17">
        <v>0</v>
      </c>
    </row>
    <row r="18" spans="1:17" x14ac:dyDescent="0.25">
      <c r="A18" s="6" t="s">
        <v>6</v>
      </c>
      <c r="B18" s="8">
        <v>6.4973861090365945E-2</v>
      </c>
      <c r="C18" s="12">
        <v>73</v>
      </c>
      <c r="D18" s="9">
        <v>67856.468119033714</v>
      </c>
      <c r="E18" s="12">
        <v>32</v>
      </c>
      <c r="F18" s="10">
        <v>0.16145345570331524</v>
      </c>
      <c r="G18" s="12">
        <v>65</v>
      </c>
      <c r="H18" s="11">
        <v>1.1358259422571653</v>
      </c>
      <c r="I18" s="12">
        <v>44</v>
      </c>
      <c r="J18" s="10">
        <v>6.2269279618265339E-2</v>
      </c>
      <c r="K18" s="12">
        <v>77</v>
      </c>
      <c r="L18" s="14">
        <v>1.1453025192569872</v>
      </c>
      <c r="M18" s="12">
        <v>57</v>
      </c>
      <c r="N18" s="13">
        <v>348</v>
      </c>
      <c r="O18" s="15">
        <v>16</v>
      </c>
      <c r="P18" t="s">
        <v>106</v>
      </c>
      <c r="Q18">
        <v>0</v>
      </c>
    </row>
    <row r="19" spans="1:17" x14ac:dyDescent="0.25">
      <c r="A19" s="6" t="s">
        <v>5</v>
      </c>
      <c r="B19" s="8">
        <v>5.7660299212293639E-2</v>
      </c>
      <c r="C19" s="12">
        <v>53</v>
      </c>
      <c r="D19" s="9">
        <v>69581.523781992117</v>
      </c>
      <c r="E19" s="12">
        <v>38</v>
      </c>
      <c r="F19" s="10">
        <v>0.23654814348646946</v>
      </c>
      <c r="G19" s="12">
        <v>76</v>
      </c>
      <c r="H19" s="11">
        <v>1.9619716263657376</v>
      </c>
      <c r="I19" s="12">
        <v>83</v>
      </c>
      <c r="J19" s="10">
        <v>5.3429940185580421E-2</v>
      </c>
      <c r="K19" s="12">
        <v>74</v>
      </c>
      <c r="L19" s="14">
        <v>0.83453327074111183</v>
      </c>
      <c r="M19" s="12">
        <v>21</v>
      </c>
      <c r="N19" s="13">
        <v>345</v>
      </c>
      <c r="O19" s="15">
        <v>17</v>
      </c>
      <c r="P19" t="s">
        <v>108</v>
      </c>
      <c r="Q19">
        <v>0</v>
      </c>
    </row>
    <row r="20" spans="1:17" x14ac:dyDescent="0.25">
      <c r="A20" s="6" t="s">
        <v>19</v>
      </c>
      <c r="B20" s="8">
        <v>6.3336205866257378E-2</v>
      </c>
      <c r="C20" s="12">
        <v>70</v>
      </c>
      <c r="D20" s="9">
        <v>125049.89697983913</v>
      </c>
      <c r="E20" s="12">
        <v>80</v>
      </c>
      <c r="F20" s="10">
        <v>0.16477534827936158</v>
      </c>
      <c r="G20" s="12">
        <v>68</v>
      </c>
      <c r="H20" s="11">
        <v>0.7287932343416742</v>
      </c>
      <c r="I20" s="12">
        <v>8</v>
      </c>
      <c r="J20" s="10">
        <v>1.3857615175143135E-2</v>
      </c>
      <c r="K20" s="12">
        <v>38</v>
      </c>
      <c r="L20" s="14">
        <v>1.8035383225379535</v>
      </c>
      <c r="M20" s="12">
        <v>79</v>
      </c>
      <c r="N20" s="13">
        <v>343</v>
      </c>
      <c r="O20" s="15">
        <v>18</v>
      </c>
      <c r="P20" t="s">
        <v>109</v>
      </c>
      <c r="Q20">
        <v>0</v>
      </c>
    </row>
    <row r="21" spans="1:17" x14ac:dyDescent="0.25">
      <c r="A21" s="6" t="s">
        <v>15</v>
      </c>
      <c r="B21" s="8">
        <v>5.8893962198921533E-2</v>
      </c>
      <c r="C21" s="12">
        <v>59</v>
      </c>
      <c r="D21" s="9">
        <v>79549.614189276355</v>
      </c>
      <c r="E21" s="12">
        <v>57</v>
      </c>
      <c r="F21" s="10">
        <v>0.27668477921429019</v>
      </c>
      <c r="G21" s="12">
        <v>80</v>
      </c>
      <c r="H21" s="11">
        <v>1.1200427831438808</v>
      </c>
      <c r="I21" s="12">
        <v>41</v>
      </c>
      <c r="J21" s="10">
        <v>1.7747215544498488E-2</v>
      </c>
      <c r="K21" s="12">
        <v>45</v>
      </c>
      <c r="L21" s="14">
        <v>1.1791816185281472</v>
      </c>
      <c r="M21" s="12">
        <v>59</v>
      </c>
      <c r="N21" s="13">
        <v>341</v>
      </c>
      <c r="O21" s="15">
        <v>19</v>
      </c>
      <c r="P21" t="s">
        <v>109</v>
      </c>
      <c r="Q21" t="s">
        <v>163</v>
      </c>
    </row>
    <row r="22" spans="1:17" x14ac:dyDescent="0.25">
      <c r="A22" s="6" t="s">
        <v>16</v>
      </c>
      <c r="B22" s="8">
        <v>7.4628401947291978E-2</v>
      </c>
      <c r="C22" s="12">
        <v>85</v>
      </c>
      <c r="D22" s="9">
        <v>87037.625657948462</v>
      </c>
      <c r="E22" s="12">
        <v>62</v>
      </c>
      <c r="F22" s="10">
        <v>5.7466612707405912E-2</v>
      </c>
      <c r="G22" s="12">
        <v>17</v>
      </c>
      <c r="H22" s="10">
        <v>0.7801134575785903</v>
      </c>
      <c r="I22" s="12">
        <v>12</v>
      </c>
      <c r="J22" s="10">
        <v>6.7096049135959651E-2</v>
      </c>
      <c r="K22" s="12">
        <v>79</v>
      </c>
      <c r="L22" s="14">
        <v>2.1195289611030481</v>
      </c>
      <c r="M22" s="12">
        <v>84</v>
      </c>
      <c r="N22" s="13">
        <v>339</v>
      </c>
      <c r="O22" s="15">
        <v>20</v>
      </c>
      <c r="P22" t="s">
        <v>107</v>
      </c>
      <c r="Q22">
        <v>0</v>
      </c>
    </row>
    <row r="23" spans="1:17" x14ac:dyDescent="0.25">
      <c r="A23" s="6" t="s">
        <v>47</v>
      </c>
      <c r="B23" s="8">
        <v>7.1336942182595647E-2</v>
      </c>
      <c r="C23" s="12">
        <v>84</v>
      </c>
      <c r="D23" s="9">
        <v>111638.1623415381</v>
      </c>
      <c r="E23" s="12">
        <v>75</v>
      </c>
      <c r="F23" s="10">
        <v>0.23111804663117314</v>
      </c>
      <c r="G23" s="12">
        <v>75</v>
      </c>
      <c r="H23" s="11">
        <v>0.85515999123412267</v>
      </c>
      <c r="I23" s="12">
        <v>16</v>
      </c>
      <c r="J23" s="10">
        <v>-4.0484041462221731E-2</v>
      </c>
      <c r="K23" s="12">
        <v>10</v>
      </c>
      <c r="L23" s="14">
        <v>1.6729771036686063</v>
      </c>
      <c r="M23" s="12">
        <v>78</v>
      </c>
      <c r="N23" s="13">
        <v>338</v>
      </c>
      <c r="O23" s="15">
        <v>21</v>
      </c>
      <c r="P23" t="s">
        <v>111</v>
      </c>
      <c r="Q23" t="s">
        <v>163</v>
      </c>
    </row>
    <row r="24" spans="1:17" x14ac:dyDescent="0.25">
      <c r="A24" s="6" t="s">
        <v>79</v>
      </c>
      <c r="B24" s="8">
        <v>4.9265071639665647E-2</v>
      </c>
      <c r="C24" s="12">
        <v>30</v>
      </c>
      <c r="D24" s="9">
        <v>73756.672530192023</v>
      </c>
      <c r="E24" s="12">
        <v>50</v>
      </c>
      <c r="F24" s="10">
        <v>8.5852930197835006E-2</v>
      </c>
      <c r="G24" s="12">
        <v>35</v>
      </c>
      <c r="H24" s="11">
        <v>1.5775773117493312</v>
      </c>
      <c r="I24" s="12">
        <v>77</v>
      </c>
      <c r="J24" s="10">
        <v>7.595872200441621E-2</v>
      </c>
      <c r="K24" s="12">
        <v>80</v>
      </c>
      <c r="L24" s="14">
        <v>1.2932827516245753</v>
      </c>
      <c r="M24" s="12">
        <v>64</v>
      </c>
      <c r="N24" s="13">
        <v>336</v>
      </c>
      <c r="O24" s="15">
        <v>22</v>
      </c>
      <c r="P24" t="s">
        <v>112</v>
      </c>
      <c r="Q24">
        <v>0</v>
      </c>
    </row>
    <row r="25" spans="1:17" x14ac:dyDescent="0.25">
      <c r="A25" s="6" t="s">
        <v>34</v>
      </c>
      <c r="B25" s="8">
        <v>6.0912386122036304E-2</v>
      </c>
      <c r="C25" s="12">
        <v>67</v>
      </c>
      <c r="D25" s="9">
        <v>67652.151163954157</v>
      </c>
      <c r="E25" s="12">
        <v>32</v>
      </c>
      <c r="F25" s="10">
        <v>0.11585277925832059</v>
      </c>
      <c r="G25" s="12">
        <v>52</v>
      </c>
      <c r="H25" s="11">
        <v>1.3834835027752976</v>
      </c>
      <c r="I25" s="12">
        <v>65</v>
      </c>
      <c r="J25" s="10">
        <v>5.0432284015449538E-2</v>
      </c>
      <c r="K25" s="12">
        <v>73</v>
      </c>
      <c r="L25" s="14">
        <v>0.99655153281482634</v>
      </c>
      <c r="M25" s="12">
        <v>45</v>
      </c>
      <c r="N25" s="13">
        <v>334</v>
      </c>
      <c r="O25" s="15">
        <v>23</v>
      </c>
      <c r="P25" t="s">
        <v>112</v>
      </c>
      <c r="Q25" t="s">
        <v>163</v>
      </c>
    </row>
    <row r="26" spans="1:17" x14ac:dyDescent="0.25">
      <c r="A26" s="6" t="s">
        <v>86</v>
      </c>
      <c r="B26" s="8">
        <v>6.0106778897843285E-2</v>
      </c>
      <c r="C26" s="12">
        <v>65</v>
      </c>
      <c r="D26" s="9">
        <v>70426.116723742525</v>
      </c>
      <c r="E26" s="12">
        <v>39</v>
      </c>
      <c r="F26" s="10">
        <v>0.15934771443246021</v>
      </c>
      <c r="G26" s="12">
        <v>65</v>
      </c>
      <c r="H26" s="11">
        <v>1.1554386344927408</v>
      </c>
      <c r="I26" s="12">
        <v>45</v>
      </c>
      <c r="J26" s="10">
        <v>4.9995635093845484E-2</v>
      </c>
      <c r="K26" s="12">
        <v>71</v>
      </c>
      <c r="L26" s="14">
        <v>1.0479073819119449</v>
      </c>
      <c r="M26" s="12">
        <v>48</v>
      </c>
      <c r="N26" s="13">
        <v>333</v>
      </c>
      <c r="O26" s="15">
        <v>24</v>
      </c>
      <c r="P26" t="s">
        <v>109</v>
      </c>
      <c r="Q26">
        <v>0</v>
      </c>
    </row>
    <row r="27" spans="1:17" x14ac:dyDescent="0.25">
      <c r="A27" s="6" t="s">
        <v>8</v>
      </c>
      <c r="B27" s="8">
        <v>5.9391266721768941E-2</v>
      </c>
      <c r="C27" s="12">
        <v>59</v>
      </c>
      <c r="D27" s="9">
        <v>88780.281441191881</v>
      </c>
      <c r="E27" s="12">
        <v>65</v>
      </c>
      <c r="F27" s="10">
        <v>0.20556637799679828</v>
      </c>
      <c r="G27" s="12">
        <v>73</v>
      </c>
      <c r="H27" s="11">
        <v>1.1880444311788094</v>
      </c>
      <c r="I27" s="12">
        <v>49</v>
      </c>
      <c r="J27" s="10">
        <v>-5.6775464703289868E-4</v>
      </c>
      <c r="K27" s="12">
        <v>24</v>
      </c>
      <c r="L27" s="14">
        <v>1.2512307889677687</v>
      </c>
      <c r="M27" s="12">
        <v>61</v>
      </c>
      <c r="N27" s="13">
        <v>331</v>
      </c>
      <c r="O27" s="15">
        <v>25</v>
      </c>
      <c r="P27" t="s">
        <v>111</v>
      </c>
      <c r="Q27" t="s">
        <v>163</v>
      </c>
    </row>
    <row r="28" spans="1:17" x14ac:dyDescent="0.25">
      <c r="A28" s="6" t="s">
        <v>49</v>
      </c>
      <c r="B28" s="8">
        <v>7.0169116232975323E-2</v>
      </c>
      <c r="C28" s="12">
        <v>83</v>
      </c>
      <c r="D28" s="9">
        <v>71330.194137530838</v>
      </c>
      <c r="E28" s="12">
        <v>42</v>
      </c>
      <c r="F28" s="10">
        <v>4.2876330199400764E-2</v>
      </c>
      <c r="G28" s="12">
        <v>12</v>
      </c>
      <c r="H28" s="11">
        <v>1.2806591988836524</v>
      </c>
      <c r="I28" s="12">
        <v>57</v>
      </c>
      <c r="J28" s="10">
        <v>5.0120796798061987E-2</v>
      </c>
      <c r="K28" s="12">
        <v>72</v>
      </c>
      <c r="L28" s="14">
        <v>1.1595840772076662</v>
      </c>
      <c r="M28" s="12">
        <v>58</v>
      </c>
      <c r="N28" s="13">
        <v>324</v>
      </c>
      <c r="O28" s="15">
        <v>26</v>
      </c>
      <c r="P28" t="s">
        <v>112</v>
      </c>
      <c r="Q28" t="s">
        <v>163</v>
      </c>
    </row>
    <row r="29" spans="1:17" x14ac:dyDescent="0.25">
      <c r="A29" s="6" t="s">
        <v>11</v>
      </c>
      <c r="B29" s="8">
        <v>5.4526702838437739E-2</v>
      </c>
      <c r="C29" s="12">
        <v>46</v>
      </c>
      <c r="D29" s="9">
        <v>90039.58588952852</v>
      </c>
      <c r="E29" s="12">
        <v>66</v>
      </c>
      <c r="F29" s="10">
        <v>6.7993795243019642E-2</v>
      </c>
      <c r="G29" s="12">
        <v>26</v>
      </c>
      <c r="H29" s="11">
        <v>0.91534770294233125</v>
      </c>
      <c r="I29" s="12">
        <v>25</v>
      </c>
      <c r="J29" s="10">
        <v>9.8348393878747442E-2</v>
      </c>
      <c r="K29" s="12">
        <v>83</v>
      </c>
      <c r="L29" s="14">
        <v>1.5564450546290065</v>
      </c>
      <c r="M29" s="12">
        <v>74</v>
      </c>
      <c r="N29" s="13">
        <v>320</v>
      </c>
      <c r="O29" s="15">
        <v>27</v>
      </c>
      <c r="P29" t="s">
        <v>112</v>
      </c>
      <c r="Q29">
        <v>0</v>
      </c>
    </row>
    <row r="30" spans="1:17" x14ac:dyDescent="0.25">
      <c r="A30" s="6" t="s">
        <v>41</v>
      </c>
      <c r="B30" s="8">
        <v>5.915810323366133E-2</v>
      </c>
      <c r="C30" s="12">
        <v>59</v>
      </c>
      <c r="D30" s="9">
        <v>60667.594516971287</v>
      </c>
      <c r="E30" s="12">
        <v>16</v>
      </c>
      <c r="F30" s="10">
        <v>0.22141372141372143</v>
      </c>
      <c r="G30" s="12">
        <v>74</v>
      </c>
      <c r="H30" s="11">
        <v>1.5046402119015672</v>
      </c>
      <c r="I30" s="12">
        <v>74</v>
      </c>
      <c r="J30" s="10">
        <v>2.0844453934023701E-2</v>
      </c>
      <c r="K30" s="12">
        <v>47</v>
      </c>
      <c r="L30" s="14">
        <v>0.99209077480524865</v>
      </c>
      <c r="M30" s="12">
        <v>43</v>
      </c>
      <c r="N30" s="13">
        <v>313</v>
      </c>
      <c r="O30" s="15">
        <v>28</v>
      </c>
      <c r="P30" t="s">
        <v>111</v>
      </c>
      <c r="Q30">
        <v>0</v>
      </c>
    </row>
    <row r="31" spans="1:17" x14ac:dyDescent="0.25">
      <c r="A31" s="6" t="s">
        <v>38</v>
      </c>
      <c r="B31" s="8">
        <v>5.3323173992086408E-2</v>
      </c>
      <c r="C31" s="12">
        <v>42</v>
      </c>
      <c r="D31" s="9">
        <v>80350.746931561778</v>
      </c>
      <c r="E31" s="12">
        <v>59</v>
      </c>
      <c r="F31" s="10">
        <v>8.6975556366289675E-2</v>
      </c>
      <c r="G31" s="12">
        <v>35</v>
      </c>
      <c r="H31" s="11">
        <v>1.1717921804727183</v>
      </c>
      <c r="I31" s="12">
        <v>46</v>
      </c>
      <c r="J31" s="10">
        <v>5.4009281857383122E-2</v>
      </c>
      <c r="K31" s="12">
        <v>75</v>
      </c>
      <c r="L31" s="14">
        <v>1.0095232760005013</v>
      </c>
      <c r="M31" s="12">
        <v>46</v>
      </c>
      <c r="N31" s="13">
        <v>303</v>
      </c>
      <c r="O31" s="15">
        <v>29</v>
      </c>
      <c r="P31" t="s">
        <v>108</v>
      </c>
      <c r="Q31">
        <v>0</v>
      </c>
    </row>
    <row r="32" spans="1:17" x14ac:dyDescent="0.25">
      <c r="A32" s="6" t="s">
        <v>74</v>
      </c>
      <c r="B32" s="8">
        <v>4.7842894696149683E-2</v>
      </c>
      <c r="C32" s="12">
        <v>23</v>
      </c>
      <c r="D32" s="9">
        <v>74284.704078862327</v>
      </c>
      <c r="E32" s="12">
        <v>50</v>
      </c>
      <c r="F32" s="10">
        <v>4.8299319727891157E-2</v>
      </c>
      <c r="G32" s="12">
        <v>12</v>
      </c>
      <c r="H32" s="11">
        <v>1.3262230755097888</v>
      </c>
      <c r="I32" s="12">
        <v>61</v>
      </c>
      <c r="J32" s="10">
        <v>7.7434448914377021E-2</v>
      </c>
      <c r="K32" s="12">
        <v>81</v>
      </c>
      <c r="L32" s="14">
        <v>1.4841203116015502</v>
      </c>
      <c r="M32" s="12">
        <v>71</v>
      </c>
      <c r="N32" s="13">
        <v>298</v>
      </c>
      <c r="O32" s="15">
        <v>30</v>
      </c>
      <c r="P32" t="s">
        <v>112</v>
      </c>
      <c r="Q32">
        <v>0</v>
      </c>
    </row>
    <row r="33" spans="1:17" x14ac:dyDescent="0.25">
      <c r="A33" s="6" t="s">
        <v>45</v>
      </c>
      <c r="B33" s="8">
        <v>6.7875993155362038E-2</v>
      </c>
      <c r="C33" s="12">
        <v>78</v>
      </c>
      <c r="D33" s="9">
        <v>93959.80959995267</v>
      </c>
      <c r="E33" s="12">
        <v>69</v>
      </c>
      <c r="F33" s="10">
        <v>0.3811583753905311</v>
      </c>
      <c r="G33" s="12">
        <v>82</v>
      </c>
      <c r="H33" s="11">
        <v>0.72046538499851343</v>
      </c>
      <c r="I33" s="12">
        <v>7</v>
      </c>
      <c r="J33" s="10">
        <v>-5.2517206974109214E-2</v>
      </c>
      <c r="K33" s="12">
        <v>9</v>
      </c>
      <c r="L33" s="14">
        <v>1.0710213641261024</v>
      </c>
      <c r="M33" s="12">
        <v>52</v>
      </c>
      <c r="N33" s="13">
        <v>297</v>
      </c>
      <c r="O33" s="15">
        <v>31</v>
      </c>
      <c r="P33" t="s">
        <v>108</v>
      </c>
      <c r="Q33">
        <v>0</v>
      </c>
    </row>
    <row r="34" spans="1:17" x14ac:dyDescent="0.25">
      <c r="A34" s="6" t="s">
        <v>12</v>
      </c>
      <c r="B34" s="8">
        <v>5.2998585421647683E-2</v>
      </c>
      <c r="C34" s="12">
        <v>41</v>
      </c>
      <c r="D34" s="9">
        <v>71543.640539195869</v>
      </c>
      <c r="E34" s="12">
        <v>42</v>
      </c>
      <c r="F34" s="10">
        <v>0.10438578039545646</v>
      </c>
      <c r="G34" s="12">
        <v>46</v>
      </c>
      <c r="H34" s="11">
        <v>1.5841102588332616</v>
      </c>
      <c r="I34" s="12">
        <v>78</v>
      </c>
      <c r="J34" s="10">
        <v>1.755558978380195E-2</v>
      </c>
      <c r="K34" s="12">
        <v>43</v>
      </c>
      <c r="L34" s="14">
        <v>0.96281089950170351</v>
      </c>
      <c r="M34" s="12">
        <v>40</v>
      </c>
      <c r="N34" s="13">
        <v>290</v>
      </c>
      <c r="O34" s="15">
        <v>32</v>
      </c>
      <c r="P34" t="s">
        <v>109</v>
      </c>
      <c r="Q34">
        <v>0</v>
      </c>
    </row>
    <row r="35" spans="1:17" x14ac:dyDescent="0.25">
      <c r="A35" s="6" t="s">
        <v>36</v>
      </c>
      <c r="B35" s="8">
        <v>6.004673908339464E-2</v>
      </c>
      <c r="C35" s="12">
        <v>65</v>
      </c>
      <c r="D35" s="9">
        <v>72551.80786036035</v>
      </c>
      <c r="E35" s="12">
        <v>44</v>
      </c>
      <c r="F35" s="10">
        <v>6.4632454923717053E-2</v>
      </c>
      <c r="G35" s="12">
        <v>21</v>
      </c>
      <c r="H35" s="11">
        <v>1.1761957385516626</v>
      </c>
      <c r="I35" s="12">
        <v>48</v>
      </c>
      <c r="J35" s="10">
        <v>1.7512529829764392E-2</v>
      </c>
      <c r="K35" s="12">
        <v>42</v>
      </c>
      <c r="L35" s="14">
        <v>1.438678593607323</v>
      </c>
      <c r="M35" s="12">
        <v>68</v>
      </c>
      <c r="N35" s="13">
        <v>288</v>
      </c>
      <c r="O35" s="15">
        <v>33</v>
      </c>
      <c r="P35" t="s">
        <v>110</v>
      </c>
      <c r="Q35">
        <v>0</v>
      </c>
    </row>
    <row r="36" spans="1:17" x14ac:dyDescent="0.25">
      <c r="A36" s="6" t="s">
        <v>68</v>
      </c>
      <c r="B36" s="8">
        <v>4.8683616911575148E-2</v>
      </c>
      <c r="C36" s="12">
        <v>25</v>
      </c>
      <c r="D36" s="9">
        <v>101455.01185214291</v>
      </c>
      <c r="E36" s="12">
        <v>73</v>
      </c>
      <c r="F36" s="10">
        <v>0.27320896346175072</v>
      </c>
      <c r="G36" s="12">
        <v>78</v>
      </c>
      <c r="H36" s="11">
        <v>0.79550747631457219</v>
      </c>
      <c r="I36" s="12">
        <v>13</v>
      </c>
      <c r="J36" s="10">
        <v>6.8329839496887555E-3</v>
      </c>
      <c r="K36" s="12">
        <v>28</v>
      </c>
      <c r="L36" s="14">
        <v>1.4572513799559819</v>
      </c>
      <c r="M36" s="12">
        <v>70</v>
      </c>
      <c r="N36" s="13">
        <v>287</v>
      </c>
      <c r="O36" s="15">
        <v>34</v>
      </c>
      <c r="P36" t="s">
        <v>107</v>
      </c>
      <c r="Q36">
        <v>0</v>
      </c>
    </row>
    <row r="37" spans="1:17" x14ac:dyDescent="0.25">
      <c r="A37" s="6" t="s">
        <v>29</v>
      </c>
      <c r="B37" s="8">
        <v>5.7718593426396327E-2</v>
      </c>
      <c r="C37" s="12">
        <v>54</v>
      </c>
      <c r="D37" s="9">
        <v>72497.91262503789</v>
      </c>
      <c r="E37" s="12">
        <v>44</v>
      </c>
      <c r="F37" s="10">
        <v>0.10519909023929269</v>
      </c>
      <c r="G37" s="12">
        <v>46</v>
      </c>
      <c r="H37" s="11">
        <v>1.6081407692965439</v>
      </c>
      <c r="I37" s="12">
        <v>79</v>
      </c>
      <c r="J37" s="10">
        <v>7.5122527207768814E-3</v>
      </c>
      <c r="K37" s="12">
        <v>29</v>
      </c>
      <c r="L37" s="14">
        <v>0.90838259131413646</v>
      </c>
      <c r="M37" s="12">
        <v>33</v>
      </c>
      <c r="N37" s="13">
        <v>285</v>
      </c>
      <c r="O37" s="15">
        <v>35</v>
      </c>
      <c r="P37" t="s">
        <v>112</v>
      </c>
      <c r="Q37">
        <v>0</v>
      </c>
    </row>
    <row r="38" spans="1:17" x14ac:dyDescent="0.25">
      <c r="A38" s="6" t="s">
        <v>53</v>
      </c>
      <c r="B38" s="8">
        <v>5.770637468911937E-2</v>
      </c>
      <c r="C38" s="12">
        <v>53</v>
      </c>
      <c r="D38" s="9">
        <v>60255.004195743546</v>
      </c>
      <c r="E38" s="12">
        <v>16</v>
      </c>
      <c r="F38" s="10">
        <v>0.14201330597525338</v>
      </c>
      <c r="G38" s="12">
        <v>60</v>
      </c>
      <c r="H38" s="11">
        <v>1.3302345352582914</v>
      </c>
      <c r="I38" s="12">
        <v>61</v>
      </c>
      <c r="J38" s="10">
        <v>1.3003100680933853E-2</v>
      </c>
      <c r="K38" s="12">
        <v>36</v>
      </c>
      <c r="L38" s="14">
        <v>1.0113253635270898</v>
      </c>
      <c r="M38" s="12">
        <v>47</v>
      </c>
      <c r="N38" s="13">
        <v>273</v>
      </c>
      <c r="O38" s="15">
        <v>36</v>
      </c>
      <c r="P38" t="s">
        <v>111</v>
      </c>
      <c r="Q38">
        <v>0</v>
      </c>
    </row>
    <row r="39" spans="1:17" x14ac:dyDescent="0.25">
      <c r="A39" s="6" t="s">
        <v>17</v>
      </c>
      <c r="B39" s="8">
        <v>3.9307958477508648E-2</v>
      </c>
      <c r="C39" s="12">
        <v>10</v>
      </c>
      <c r="D39" s="9">
        <v>83339.559031690136</v>
      </c>
      <c r="E39" s="12">
        <v>60</v>
      </c>
      <c r="F39" s="10">
        <v>9.9000908265213447E-2</v>
      </c>
      <c r="G39" s="12">
        <v>46</v>
      </c>
      <c r="H39" s="11">
        <v>1.0176982286710563</v>
      </c>
      <c r="I39" s="12">
        <v>31</v>
      </c>
      <c r="J39" s="10">
        <v>2.8277462089371576E-2</v>
      </c>
      <c r="K39" s="12">
        <v>58</v>
      </c>
      <c r="L39" s="14">
        <v>1.3905361378826957</v>
      </c>
      <c r="M39" s="12">
        <v>67</v>
      </c>
      <c r="N39" s="13">
        <v>272</v>
      </c>
      <c r="O39" s="15">
        <v>37</v>
      </c>
      <c r="P39" t="s">
        <v>99</v>
      </c>
      <c r="Q39">
        <v>0</v>
      </c>
    </row>
    <row r="40" spans="1:17" x14ac:dyDescent="0.25">
      <c r="A40" s="6" t="s">
        <v>60</v>
      </c>
      <c r="B40" s="8">
        <v>6.7183680035315524E-2</v>
      </c>
      <c r="C40" s="12">
        <v>77</v>
      </c>
      <c r="D40" s="9">
        <v>69373.20188100345</v>
      </c>
      <c r="E40" s="12">
        <v>36</v>
      </c>
      <c r="F40" s="10">
        <v>0.1519822585402624</v>
      </c>
      <c r="G40" s="12">
        <v>61</v>
      </c>
      <c r="H40" s="11">
        <v>0.88607313823525535</v>
      </c>
      <c r="I40" s="12">
        <v>20</v>
      </c>
      <c r="J40" s="10">
        <v>3.8667535795365145E-2</v>
      </c>
      <c r="K40" s="12">
        <v>67</v>
      </c>
      <c r="L40" s="14">
        <v>0.73602629874335945</v>
      </c>
      <c r="M40" s="12">
        <v>10</v>
      </c>
      <c r="N40" s="13">
        <v>271</v>
      </c>
      <c r="O40" s="15">
        <v>38</v>
      </c>
      <c r="P40" t="s">
        <v>108</v>
      </c>
      <c r="Q40" t="s">
        <v>163</v>
      </c>
    </row>
    <row r="41" spans="1:17" x14ac:dyDescent="0.25">
      <c r="A41" s="6" t="s">
        <v>44</v>
      </c>
      <c r="B41" s="8">
        <v>6.035144343434512E-2</v>
      </c>
      <c r="C41" s="12">
        <v>65</v>
      </c>
      <c r="D41" s="9">
        <v>74227.768118911292</v>
      </c>
      <c r="E41" s="12">
        <v>50</v>
      </c>
      <c r="F41" s="10">
        <v>7.0533051151623158E-2</v>
      </c>
      <c r="G41" s="12">
        <v>26</v>
      </c>
      <c r="H41" s="11">
        <v>1.1129528607514008</v>
      </c>
      <c r="I41" s="12">
        <v>40</v>
      </c>
      <c r="J41" s="10">
        <v>4.7790065334714076E-2</v>
      </c>
      <c r="K41" s="12">
        <v>69</v>
      </c>
      <c r="L41" s="14">
        <v>0.81035065764980907</v>
      </c>
      <c r="M41" s="12">
        <v>17</v>
      </c>
      <c r="N41" s="13">
        <v>267</v>
      </c>
      <c r="O41" s="15">
        <v>39</v>
      </c>
      <c r="P41" t="s">
        <v>109</v>
      </c>
      <c r="Q41">
        <v>0</v>
      </c>
    </row>
    <row r="42" spans="1:17" x14ac:dyDescent="0.25">
      <c r="A42" s="6" t="s">
        <v>24</v>
      </c>
      <c r="B42" s="8">
        <v>4.5163901254552816E-2</v>
      </c>
      <c r="C42" s="12">
        <v>16</v>
      </c>
      <c r="D42" s="9">
        <v>73532.280692951012</v>
      </c>
      <c r="E42" s="12">
        <v>50</v>
      </c>
      <c r="F42" s="10">
        <v>0.15988928289264348</v>
      </c>
      <c r="G42" s="12">
        <v>65</v>
      </c>
      <c r="H42" s="11">
        <v>1.5544494013125845</v>
      </c>
      <c r="I42" s="12">
        <v>76</v>
      </c>
      <c r="J42" s="10">
        <v>-6.4841415766490468E-2</v>
      </c>
      <c r="K42" s="12">
        <v>7</v>
      </c>
      <c r="L42" s="14">
        <v>1.0574080979754792</v>
      </c>
      <c r="M42" s="12">
        <v>50</v>
      </c>
      <c r="N42" s="13">
        <v>264</v>
      </c>
      <c r="O42" s="15">
        <v>40</v>
      </c>
      <c r="P42" t="s">
        <v>106</v>
      </c>
      <c r="Q42">
        <v>0</v>
      </c>
    </row>
    <row r="43" spans="1:17" x14ac:dyDescent="0.25">
      <c r="A43" s="6" t="s">
        <v>61</v>
      </c>
      <c r="B43" s="8">
        <v>4.6603878067452517E-2</v>
      </c>
      <c r="C43" s="12">
        <v>20</v>
      </c>
      <c r="D43" s="9">
        <v>76087.250364040898</v>
      </c>
      <c r="E43" s="12">
        <v>53</v>
      </c>
      <c r="F43" s="10">
        <v>0.25332139982157714</v>
      </c>
      <c r="G43" s="12">
        <v>77</v>
      </c>
      <c r="H43" s="11">
        <v>1.0370625329105065</v>
      </c>
      <c r="I43" s="12">
        <v>33</v>
      </c>
      <c r="J43" s="10">
        <v>1.1624560072220114E-2</v>
      </c>
      <c r="K43" s="12">
        <v>35</v>
      </c>
      <c r="L43" s="14">
        <v>0.98202756857525675</v>
      </c>
      <c r="M43" s="12">
        <v>42</v>
      </c>
      <c r="N43" s="13">
        <v>260</v>
      </c>
      <c r="O43" s="15">
        <v>41</v>
      </c>
      <c r="P43" t="s">
        <v>111</v>
      </c>
      <c r="Q43">
        <v>0</v>
      </c>
    </row>
    <row r="44" spans="1:17" x14ac:dyDescent="0.25">
      <c r="A44" s="6" t="s">
        <v>78</v>
      </c>
      <c r="B44" s="8">
        <v>5.4576257006609216E-2</v>
      </c>
      <c r="C44" s="12">
        <v>46</v>
      </c>
      <c r="D44" s="9">
        <v>75471.473301142061</v>
      </c>
      <c r="E44" s="12">
        <v>51</v>
      </c>
      <c r="F44" s="10">
        <v>8.3431411010853926E-2</v>
      </c>
      <c r="G44" s="12">
        <v>35</v>
      </c>
      <c r="H44" s="11">
        <v>1.2537617280849587</v>
      </c>
      <c r="I44" s="12">
        <v>56</v>
      </c>
      <c r="J44" s="10">
        <v>1.6877498313895151E-2</v>
      </c>
      <c r="K44" s="12">
        <v>41</v>
      </c>
      <c r="L44" s="14">
        <v>0.87910230297170855</v>
      </c>
      <c r="M44" s="12">
        <v>29</v>
      </c>
      <c r="N44" s="13">
        <v>258</v>
      </c>
      <c r="O44" s="15">
        <v>42</v>
      </c>
      <c r="P44" t="s">
        <v>99</v>
      </c>
      <c r="Q44">
        <v>0</v>
      </c>
    </row>
    <row r="45" spans="1:17" x14ac:dyDescent="0.25">
      <c r="A45" s="6" t="s">
        <v>77</v>
      </c>
      <c r="B45" s="8">
        <v>6.3822718928749397E-2</v>
      </c>
      <c r="C45" s="12">
        <v>72</v>
      </c>
      <c r="D45" s="9">
        <v>106950.72548948949</v>
      </c>
      <c r="E45" s="12">
        <v>74</v>
      </c>
      <c r="F45" s="10">
        <v>7.5613158200627695E-2</v>
      </c>
      <c r="G45" s="12">
        <v>30</v>
      </c>
      <c r="H45" s="11">
        <v>0.57547547868422033</v>
      </c>
      <c r="I45" s="12">
        <v>3</v>
      </c>
      <c r="J45" s="10">
        <v>-0.19966992483892229</v>
      </c>
      <c r="K45" s="12">
        <v>3</v>
      </c>
      <c r="L45" s="14">
        <v>1.6152033840382516</v>
      </c>
      <c r="M45" s="12">
        <v>75</v>
      </c>
      <c r="N45" s="13">
        <v>257</v>
      </c>
      <c r="O45" s="15">
        <v>43</v>
      </c>
      <c r="P45" t="s">
        <v>111</v>
      </c>
      <c r="Q45">
        <v>0</v>
      </c>
    </row>
    <row r="46" spans="1:17" x14ac:dyDescent="0.25">
      <c r="A46" s="6" t="s">
        <v>54</v>
      </c>
      <c r="B46" s="8">
        <v>5.0393693829037016E-2</v>
      </c>
      <c r="C46" s="12">
        <v>34</v>
      </c>
      <c r="D46" s="9">
        <v>69826.407404208672</v>
      </c>
      <c r="E46" s="12">
        <v>38</v>
      </c>
      <c r="F46" s="10">
        <v>9.679672104600931E-2</v>
      </c>
      <c r="G46" s="12">
        <v>41</v>
      </c>
      <c r="H46" s="11">
        <v>1.495159764917652</v>
      </c>
      <c r="I46" s="12">
        <v>73</v>
      </c>
      <c r="J46" s="10">
        <v>2.7950117147821009E-2</v>
      </c>
      <c r="K46" s="12">
        <v>56</v>
      </c>
      <c r="L46" s="14">
        <v>0.77753498534654497</v>
      </c>
      <c r="M46" s="12">
        <v>14</v>
      </c>
      <c r="N46" s="13">
        <v>256</v>
      </c>
      <c r="O46" s="15">
        <v>44</v>
      </c>
      <c r="P46" t="s">
        <v>111</v>
      </c>
      <c r="Q46" t="s">
        <v>163</v>
      </c>
    </row>
    <row r="47" spans="1:17" x14ac:dyDescent="0.25">
      <c r="A47" s="6" t="s">
        <v>82</v>
      </c>
      <c r="B47" s="8">
        <v>3.5193412070646871E-2</v>
      </c>
      <c r="C47" s="12">
        <v>7</v>
      </c>
      <c r="D47" s="9">
        <v>114596.40845032847</v>
      </c>
      <c r="E47" s="12">
        <v>77</v>
      </c>
      <c r="F47" s="10">
        <v>6.2353192398035447E-2</v>
      </c>
      <c r="G47" s="12">
        <v>21</v>
      </c>
      <c r="H47" s="11">
        <v>1.2225382682577177</v>
      </c>
      <c r="I47" s="12">
        <v>50</v>
      </c>
      <c r="J47" s="10">
        <v>8.7713017327796083E-3</v>
      </c>
      <c r="K47" s="12">
        <v>32</v>
      </c>
      <c r="L47" s="14">
        <v>1.4570875133289234</v>
      </c>
      <c r="M47" s="12">
        <v>69</v>
      </c>
      <c r="N47" s="13">
        <v>256</v>
      </c>
      <c r="O47" s="15">
        <v>44</v>
      </c>
      <c r="P47" t="s">
        <v>107</v>
      </c>
      <c r="Q47">
        <v>0</v>
      </c>
    </row>
    <row r="48" spans="1:17" x14ac:dyDescent="0.25">
      <c r="A48" s="6" t="s">
        <v>70</v>
      </c>
      <c r="B48" s="8">
        <v>6.8950854201826936E-2</v>
      </c>
      <c r="C48" s="12">
        <v>80</v>
      </c>
      <c r="D48" s="9">
        <v>80196.029225754974</v>
      </c>
      <c r="E48" s="12">
        <v>59</v>
      </c>
      <c r="F48" s="10">
        <v>0.13588944956000162</v>
      </c>
      <c r="G48" s="12">
        <v>54</v>
      </c>
      <c r="H48" s="11">
        <v>0.5367402642925605</v>
      </c>
      <c r="I48" s="12">
        <v>2</v>
      </c>
      <c r="J48" s="10">
        <v>-0.10188464871924974</v>
      </c>
      <c r="K48" s="12">
        <v>5</v>
      </c>
      <c r="L48" s="14">
        <v>1.0878117035077353</v>
      </c>
      <c r="M48" s="12">
        <v>55</v>
      </c>
      <c r="N48" s="13">
        <v>255</v>
      </c>
      <c r="O48" s="15">
        <v>46</v>
      </c>
      <c r="P48" t="s">
        <v>111</v>
      </c>
      <c r="Q48" t="s">
        <v>163</v>
      </c>
    </row>
    <row r="49" spans="1:17" x14ac:dyDescent="0.25">
      <c r="A49" s="6" t="s">
        <v>30</v>
      </c>
      <c r="B49" s="8">
        <v>5.0981363191432559E-2</v>
      </c>
      <c r="C49" s="12">
        <v>36</v>
      </c>
      <c r="D49" s="9">
        <v>85452.717820444639</v>
      </c>
      <c r="E49" s="12">
        <v>61</v>
      </c>
      <c r="F49" s="10">
        <v>0.16959559601947916</v>
      </c>
      <c r="G49" s="12">
        <v>70</v>
      </c>
      <c r="H49" s="11">
        <v>0.67179658532682851</v>
      </c>
      <c r="I49" s="12">
        <v>5</v>
      </c>
      <c r="J49" s="10">
        <v>-8.6910708710583821E-3</v>
      </c>
      <c r="K49" s="12">
        <v>19</v>
      </c>
      <c r="L49" s="14">
        <v>1.2774335500856391</v>
      </c>
      <c r="M49" s="12">
        <v>62</v>
      </c>
      <c r="N49" s="13">
        <v>253</v>
      </c>
      <c r="O49" s="15">
        <v>47</v>
      </c>
      <c r="P49" t="s">
        <v>111</v>
      </c>
      <c r="Q49">
        <v>0</v>
      </c>
    </row>
    <row r="50" spans="1:17" x14ac:dyDescent="0.25">
      <c r="A50" s="6" t="s">
        <v>59</v>
      </c>
      <c r="B50" s="8">
        <v>6.8498015212285351E-2</v>
      </c>
      <c r="C50" s="12">
        <v>79</v>
      </c>
      <c r="D50" s="9">
        <v>68599.125447114187</v>
      </c>
      <c r="E50" s="12">
        <v>34</v>
      </c>
      <c r="F50" s="10">
        <v>7.2799108103350482E-2</v>
      </c>
      <c r="G50" s="12">
        <v>26</v>
      </c>
      <c r="H50" s="11">
        <v>0.74704870818577784</v>
      </c>
      <c r="I50" s="12">
        <v>9</v>
      </c>
      <c r="J50" s="10">
        <v>2.3875891390583694E-2</v>
      </c>
      <c r="K50" s="12">
        <v>50</v>
      </c>
      <c r="L50" s="14">
        <v>1.0795982386493483</v>
      </c>
      <c r="M50" s="12">
        <v>54</v>
      </c>
      <c r="N50" s="13">
        <v>252</v>
      </c>
      <c r="O50" s="15">
        <v>48</v>
      </c>
      <c r="P50" t="s">
        <v>111</v>
      </c>
      <c r="Q50" t="s">
        <v>163</v>
      </c>
    </row>
    <row r="51" spans="1:17" x14ac:dyDescent="0.25">
      <c r="A51" s="6" t="s">
        <v>71</v>
      </c>
      <c r="B51" s="8">
        <v>5.0694506198089885E-2</v>
      </c>
      <c r="C51" s="12">
        <v>34</v>
      </c>
      <c r="D51" s="9">
        <v>63993.032087426313</v>
      </c>
      <c r="E51" s="12">
        <v>25</v>
      </c>
      <c r="F51" s="10">
        <v>6.7255948861376022E-2</v>
      </c>
      <c r="G51" s="12">
        <v>26</v>
      </c>
      <c r="H51" s="11">
        <v>1.4638612829080719</v>
      </c>
      <c r="I51" s="12">
        <v>71</v>
      </c>
      <c r="J51" s="10">
        <v>3.0187728969318973E-2</v>
      </c>
      <c r="K51" s="12">
        <v>59</v>
      </c>
      <c r="L51" s="14">
        <v>0.91413063967539077</v>
      </c>
      <c r="M51" s="12">
        <v>34</v>
      </c>
      <c r="N51" s="13">
        <v>249</v>
      </c>
      <c r="O51" s="15">
        <v>49</v>
      </c>
      <c r="P51" t="s">
        <v>109</v>
      </c>
      <c r="Q51">
        <v>0</v>
      </c>
    </row>
    <row r="52" spans="1:17" x14ac:dyDescent="0.25">
      <c r="A52" s="6" t="s">
        <v>3</v>
      </c>
      <c r="B52" s="8">
        <v>5.5882687127799646E-2</v>
      </c>
      <c r="C52" s="12">
        <v>50</v>
      </c>
      <c r="D52" s="9">
        <v>62730.387649403972</v>
      </c>
      <c r="E52" s="12">
        <v>23</v>
      </c>
      <c r="F52" s="10">
        <v>4.2027678676441763E-2</v>
      </c>
      <c r="G52" s="12">
        <v>12</v>
      </c>
      <c r="H52" s="11">
        <v>1.2843574050039408</v>
      </c>
      <c r="I52" s="12">
        <v>58</v>
      </c>
      <c r="J52" s="10">
        <v>2.6321897675629358E-2</v>
      </c>
      <c r="K52" s="12">
        <v>54</v>
      </c>
      <c r="L52" s="14">
        <v>1.0659640298572937</v>
      </c>
      <c r="M52" s="12">
        <v>51</v>
      </c>
      <c r="N52" s="13">
        <v>248</v>
      </c>
      <c r="O52" s="15">
        <v>50</v>
      </c>
      <c r="P52" t="s">
        <v>112</v>
      </c>
      <c r="Q52">
        <v>0</v>
      </c>
    </row>
    <row r="53" spans="1:17" x14ac:dyDescent="0.25">
      <c r="A53" s="6" t="s">
        <v>35</v>
      </c>
      <c r="B53" s="8">
        <v>3.2275657420047628E-2</v>
      </c>
      <c r="C53" s="12">
        <v>5</v>
      </c>
      <c r="D53" s="9">
        <v>88717.447845297997</v>
      </c>
      <c r="E53" s="12">
        <v>65</v>
      </c>
      <c r="F53" s="10">
        <v>0.16277885301008455</v>
      </c>
      <c r="G53" s="12">
        <v>68</v>
      </c>
      <c r="H53" s="10">
        <v>1.2265255457221171</v>
      </c>
      <c r="I53" s="12">
        <v>52</v>
      </c>
      <c r="J53" s="10">
        <v>-0.13275392348720311</v>
      </c>
      <c r="K53" s="12">
        <v>4</v>
      </c>
      <c r="L53" s="14">
        <v>1.0773665819484479</v>
      </c>
      <c r="M53" s="12">
        <v>53</v>
      </c>
      <c r="N53" s="13">
        <v>247</v>
      </c>
      <c r="O53" s="15">
        <v>51</v>
      </c>
      <c r="P53" t="s">
        <v>106</v>
      </c>
      <c r="Q53">
        <v>0</v>
      </c>
    </row>
    <row r="54" spans="1:17" ht="30" x14ac:dyDescent="0.25">
      <c r="A54" s="6" t="s">
        <v>80</v>
      </c>
      <c r="B54" s="8">
        <v>5.9514573588524917E-2</v>
      </c>
      <c r="C54" s="12">
        <v>62</v>
      </c>
      <c r="D54" s="9">
        <v>61805.904569692881</v>
      </c>
      <c r="E54" s="12">
        <v>20</v>
      </c>
      <c r="F54" s="10">
        <v>0</v>
      </c>
      <c r="G54" s="12">
        <v>60</v>
      </c>
      <c r="H54" s="11">
        <v>0</v>
      </c>
      <c r="I54" s="12">
        <v>38</v>
      </c>
      <c r="J54" s="10">
        <v>2.7541146912974372E-2</v>
      </c>
      <c r="K54" s="12">
        <v>55</v>
      </c>
      <c r="L54" s="14">
        <v>0.65424082089625002</v>
      </c>
      <c r="M54" s="12">
        <v>7</v>
      </c>
      <c r="N54" s="13">
        <v>242</v>
      </c>
      <c r="O54" s="15">
        <v>52</v>
      </c>
      <c r="P54" t="s">
        <v>110</v>
      </c>
      <c r="Q54">
        <v>0</v>
      </c>
    </row>
    <row r="55" spans="1:17" x14ac:dyDescent="0.25">
      <c r="A55" s="6" t="s">
        <v>9</v>
      </c>
      <c r="B55" s="8">
        <v>5.1853083868712527E-2</v>
      </c>
      <c r="C55" s="12">
        <v>38</v>
      </c>
      <c r="D55" s="9">
        <v>62243.761181907161</v>
      </c>
      <c r="E55" s="12">
        <v>20</v>
      </c>
      <c r="F55" s="10">
        <v>0.27657135337851263</v>
      </c>
      <c r="G55" s="12">
        <v>80</v>
      </c>
      <c r="H55" s="11">
        <v>1.1347226958211256</v>
      </c>
      <c r="I55" s="12">
        <v>44</v>
      </c>
      <c r="J55" s="10">
        <v>-3.6976298219150855E-2</v>
      </c>
      <c r="K55" s="12">
        <v>11</v>
      </c>
      <c r="L55" s="14">
        <v>0.96206312584827913</v>
      </c>
      <c r="M55" s="12">
        <v>39</v>
      </c>
      <c r="N55" s="13">
        <v>232</v>
      </c>
      <c r="O55" s="15">
        <v>53</v>
      </c>
      <c r="P55" t="s">
        <v>109</v>
      </c>
      <c r="Q55">
        <v>0</v>
      </c>
    </row>
    <row r="56" spans="1:17" x14ac:dyDescent="0.25">
      <c r="A56" s="6" t="s">
        <v>50</v>
      </c>
      <c r="B56" s="8">
        <v>6.1697217625703543E-2</v>
      </c>
      <c r="C56" s="12">
        <v>68</v>
      </c>
      <c r="D56" s="9">
        <v>52672.012696969679</v>
      </c>
      <c r="E56" s="12">
        <v>6</v>
      </c>
      <c r="F56" s="10">
        <v>5.3055190538764785E-2</v>
      </c>
      <c r="G56" s="12">
        <v>17</v>
      </c>
      <c r="H56" s="11">
        <v>1.4785293026725084</v>
      </c>
      <c r="I56" s="12">
        <v>72</v>
      </c>
      <c r="J56" s="10">
        <v>2.5353223547329915E-2</v>
      </c>
      <c r="K56" s="12">
        <v>51</v>
      </c>
      <c r="L56" s="14">
        <v>0.78093569353195735</v>
      </c>
      <c r="M56" s="12">
        <v>16</v>
      </c>
      <c r="N56" s="13">
        <v>230</v>
      </c>
      <c r="O56" s="15">
        <v>54</v>
      </c>
      <c r="P56" t="s">
        <v>112</v>
      </c>
      <c r="Q56" t="s">
        <v>163</v>
      </c>
    </row>
    <row r="57" spans="1:17" x14ac:dyDescent="0.25">
      <c r="A57" s="6" t="s">
        <v>43</v>
      </c>
      <c r="B57" s="8">
        <v>5.9822155426138141E-2</v>
      </c>
      <c r="C57" s="12">
        <v>62</v>
      </c>
      <c r="D57" s="9">
        <v>67584.616761488549</v>
      </c>
      <c r="E57" s="12">
        <v>32</v>
      </c>
      <c r="F57" s="10">
        <v>0.10101327172507314</v>
      </c>
      <c r="G57" s="12">
        <v>46</v>
      </c>
      <c r="H57" s="11">
        <v>0.91008073838871151</v>
      </c>
      <c r="I57" s="12">
        <v>23</v>
      </c>
      <c r="J57" s="10">
        <v>3.1350026708541007E-2</v>
      </c>
      <c r="K57" s="12">
        <v>60</v>
      </c>
      <c r="L57" s="14">
        <v>0.58455906922819512</v>
      </c>
      <c r="M57" s="12">
        <v>4</v>
      </c>
      <c r="N57" s="13">
        <v>227</v>
      </c>
      <c r="O57" s="15">
        <v>55</v>
      </c>
      <c r="P57" t="s">
        <v>109</v>
      </c>
      <c r="Q57" t="s">
        <v>163</v>
      </c>
    </row>
    <row r="58" spans="1:17" x14ac:dyDescent="0.25">
      <c r="A58" s="6" t="s">
        <v>67</v>
      </c>
      <c r="B58" s="8">
        <v>4.6558242696912777E-2</v>
      </c>
      <c r="C58" s="12">
        <v>20</v>
      </c>
      <c r="D58" s="9">
        <v>66982.837721255099</v>
      </c>
      <c r="E58" s="12">
        <v>29</v>
      </c>
      <c r="F58" s="10">
        <v>9.2263553419388938E-2</v>
      </c>
      <c r="G58" s="12">
        <v>41</v>
      </c>
      <c r="H58" s="11">
        <v>1.3659854013827781</v>
      </c>
      <c r="I58" s="12">
        <v>64</v>
      </c>
      <c r="J58" s="10">
        <v>8.4791030052212418E-3</v>
      </c>
      <c r="K58" s="12">
        <v>31</v>
      </c>
      <c r="L58" s="14">
        <v>0.97719829573651029</v>
      </c>
      <c r="M58" s="12">
        <v>41</v>
      </c>
      <c r="N58" s="13">
        <v>226</v>
      </c>
      <c r="O58" s="15">
        <v>56</v>
      </c>
      <c r="P58" t="s">
        <v>109</v>
      </c>
      <c r="Q58">
        <v>0</v>
      </c>
    </row>
    <row r="59" spans="1:17" x14ac:dyDescent="0.25">
      <c r="A59" s="6" t="s">
        <v>75</v>
      </c>
      <c r="B59" s="8">
        <v>5.3892507003866198E-2</v>
      </c>
      <c r="C59" s="12">
        <v>43</v>
      </c>
      <c r="D59" s="9">
        <v>60904.646622453016</v>
      </c>
      <c r="E59" s="12">
        <v>18</v>
      </c>
      <c r="F59" s="10">
        <v>8.9719849471357749E-2</v>
      </c>
      <c r="G59" s="12">
        <v>41</v>
      </c>
      <c r="H59" s="11">
        <v>1.342280790572697</v>
      </c>
      <c r="I59" s="12">
        <v>62</v>
      </c>
      <c r="J59" s="10">
        <v>2.5686545312286983E-2</v>
      </c>
      <c r="K59" s="12">
        <v>52</v>
      </c>
      <c r="L59" s="14">
        <v>0.65537248824610528</v>
      </c>
      <c r="M59" s="12">
        <v>8</v>
      </c>
      <c r="N59" s="13">
        <v>224</v>
      </c>
      <c r="O59" s="15">
        <v>57</v>
      </c>
      <c r="P59" t="s">
        <v>110</v>
      </c>
      <c r="Q59">
        <v>0</v>
      </c>
    </row>
    <row r="60" spans="1:17" x14ac:dyDescent="0.25">
      <c r="A60" s="6" t="s">
        <v>14</v>
      </c>
      <c r="B60" s="8">
        <v>5.9863342190057185E-2</v>
      </c>
      <c r="C60" s="12">
        <v>62</v>
      </c>
      <c r="D60" s="9">
        <v>53156.189809217838</v>
      </c>
      <c r="E60" s="12">
        <v>7</v>
      </c>
      <c r="F60" s="10">
        <v>7.8535871156661788E-2</v>
      </c>
      <c r="G60" s="12">
        <v>30</v>
      </c>
      <c r="H60" s="11">
        <v>1.0060887225387798</v>
      </c>
      <c r="I60" s="12">
        <v>30</v>
      </c>
      <c r="J60" s="10">
        <v>7.9294358262780001E-2</v>
      </c>
      <c r="K60" s="12">
        <v>82</v>
      </c>
      <c r="L60" s="14">
        <v>0.76615572618172767</v>
      </c>
      <c r="M60" s="12">
        <v>12</v>
      </c>
      <c r="N60" s="13">
        <v>223</v>
      </c>
      <c r="O60" s="15">
        <v>58</v>
      </c>
      <c r="P60" t="s">
        <v>108</v>
      </c>
      <c r="Q60">
        <v>0</v>
      </c>
    </row>
    <row r="61" spans="1:17" x14ac:dyDescent="0.25">
      <c r="A61" s="6" t="s">
        <v>31</v>
      </c>
      <c r="B61" s="8">
        <v>5.3020830728450326E-2</v>
      </c>
      <c r="C61" s="12">
        <v>41</v>
      </c>
      <c r="D61" s="9">
        <v>50061.142203749558</v>
      </c>
      <c r="E61" s="12">
        <v>2</v>
      </c>
      <c r="F61" s="10">
        <v>0.11817289872451761</v>
      </c>
      <c r="G61" s="12">
        <v>52</v>
      </c>
      <c r="H61" s="11">
        <v>1.34503398851494</v>
      </c>
      <c r="I61" s="12">
        <v>63</v>
      </c>
      <c r="J61" s="10">
        <v>2.8255177483339104E-2</v>
      </c>
      <c r="K61" s="12">
        <v>57</v>
      </c>
      <c r="L61" s="14">
        <v>0.6238424628051612</v>
      </c>
      <c r="M61" s="12">
        <v>6</v>
      </c>
      <c r="N61" s="13">
        <v>221</v>
      </c>
      <c r="O61" s="15">
        <v>59</v>
      </c>
      <c r="P61" t="s">
        <v>108</v>
      </c>
      <c r="Q61">
        <v>0</v>
      </c>
    </row>
    <row r="62" spans="1:17" x14ac:dyDescent="0.25">
      <c r="A62" s="6" t="s">
        <v>40</v>
      </c>
      <c r="B62" s="8">
        <v>3.8088427336608423E-2</v>
      </c>
      <c r="C62" s="12">
        <v>9</v>
      </c>
      <c r="D62" s="9">
        <v>66709.977991836713</v>
      </c>
      <c r="E62" s="12">
        <v>29</v>
      </c>
      <c r="F62" s="10">
        <v>1.9662921348314606E-2</v>
      </c>
      <c r="G62" s="12">
        <v>4</v>
      </c>
      <c r="H62" s="11">
        <v>3.0855979653453027</v>
      </c>
      <c r="I62" s="12">
        <v>86</v>
      </c>
      <c r="J62" s="10">
        <v>3.3942088189354798E-2</v>
      </c>
      <c r="K62" s="12">
        <v>63</v>
      </c>
      <c r="L62" s="14">
        <v>0.8448626342683917</v>
      </c>
      <c r="M62" s="12">
        <v>23</v>
      </c>
      <c r="N62" s="13">
        <v>214</v>
      </c>
      <c r="O62" s="15">
        <v>60</v>
      </c>
      <c r="P62" t="s">
        <v>99</v>
      </c>
      <c r="Q62">
        <v>0</v>
      </c>
    </row>
    <row r="63" spans="1:17" x14ac:dyDescent="0.25">
      <c r="A63" s="6" t="s">
        <v>10</v>
      </c>
      <c r="B63" s="8">
        <v>4.2045094518956598E-2</v>
      </c>
      <c r="C63" s="12">
        <v>11</v>
      </c>
      <c r="D63" s="9">
        <v>73735.221474620615</v>
      </c>
      <c r="E63" s="12">
        <v>50</v>
      </c>
      <c r="F63" s="10">
        <v>7.7530578830781086E-2</v>
      </c>
      <c r="G63" s="12">
        <v>30</v>
      </c>
      <c r="H63" s="11">
        <v>1.4238691168060991</v>
      </c>
      <c r="I63" s="12">
        <v>69</v>
      </c>
      <c r="J63" s="10">
        <v>-1.6436995988031184E-2</v>
      </c>
      <c r="K63" s="12">
        <v>16</v>
      </c>
      <c r="L63" s="14">
        <v>0.90756111072627921</v>
      </c>
      <c r="M63" s="12">
        <v>32</v>
      </c>
      <c r="N63" s="13">
        <v>208</v>
      </c>
      <c r="O63" s="15">
        <v>61</v>
      </c>
      <c r="P63" t="s">
        <v>109</v>
      </c>
      <c r="Q63">
        <v>0</v>
      </c>
    </row>
    <row r="64" spans="1:17" x14ac:dyDescent="0.25">
      <c r="A64" s="6" t="s">
        <v>42</v>
      </c>
      <c r="B64" s="8">
        <v>5.2679731258642608E-2</v>
      </c>
      <c r="C64" s="12">
        <v>41</v>
      </c>
      <c r="D64" s="9">
        <v>76489.713529099885</v>
      </c>
      <c r="E64" s="12">
        <v>53</v>
      </c>
      <c r="F64" s="10">
        <v>0.11504991041719989</v>
      </c>
      <c r="G64" s="12">
        <v>52</v>
      </c>
      <c r="H64" s="11">
        <v>0.77275674505068692</v>
      </c>
      <c r="I64" s="12">
        <v>11</v>
      </c>
      <c r="J64" s="10">
        <v>-9.3640682522951893E-2</v>
      </c>
      <c r="K64" s="12">
        <v>6</v>
      </c>
      <c r="L64" s="14">
        <v>0.9924428601435531</v>
      </c>
      <c r="M64" s="12">
        <v>44</v>
      </c>
      <c r="N64" s="13">
        <v>207</v>
      </c>
      <c r="O64" s="15">
        <v>62</v>
      </c>
      <c r="P64" t="s">
        <v>111</v>
      </c>
      <c r="Q64">
        <v>0</v>
      </c>
    </row>
    <row r="65" spans="1:17" x14ac:dyDescent="0.25">
      <c r="A65" s="6" t="s">
        <v>18</v>
      </c>
      <c r="B65" s="8">
        <v>2.7705379059220044E-2</v>
      </c>
      <c r="C65" s="12">
        <v>4</v>
      </c>
      <c r="D65" s="9">
        <v>73819.719284177583</v>
      </c>
      <c r="E65" s="12">
        <v>50</v>
      </c>
      <c r="F65" s="10">
        <v>8.5592276271815815E-2</v>
      </c>
      <c r="G65" s="12">
        <v>35</v>
      </c>
      <c r="H65" s="11">
        <v>0.88596953699851477</v>
      </c>
      <c r="I65" s="12">
        <v>20</v>
      </c>
      <c r="J65" s="10">
        <v>3.2229476388998139E-2</v>
      </c>
      <c r="K65" s="12">
        <v>61</v>
      </c>
      <c r="L65" s="14">
        <v>0.88809894948155832</v>
      </c>
      <c r="M65" s="12">
        <v>30</v>
      </c>
      <c r="N65" s="13">
        <v>200</v>
      </c>
      <c r="O65" s="15">
        <v>63</v>
      </c>
      <c r="P65" t="s">
        <v>112</v>
      </c>
      <c r="Q65">
        <v>0</v>
      </c>
    </row>
    <row r="66" spans="1:17" x14ac:dyDescent="0.25">
      <c r="A66" s="6" t="s">
        <v>65</v>
      </c>
      <c r="B66" s="8">
        <v>4.2768142784980638E-2</v>
      </c>
      <c r="C66" s="12">
        <v>13</v>
      </c>
      <c r="D66" s="9">
        <v>79517.662845382962</v>
      </c>
      <c r="E66" s="12">
        <v>57</v>
      </c>
      <c r="F66" s="10">
        <v>5.2682689973294491E-2</v>
      </c>
      <c r="G66" s="12">
        <v>17</v>
      </c>
      <c r="H66" s="11">
        <v>1.1794610068552138</v>
      </c>
      <c r="I66" s="12">
        <v>48</v>
      </c>
      <c r="J66" s="10">
        <v>-0.32558894547815675</v>
      </c>
      <c r="K66" s="12">
        <v>1</v>
      </c>
      <c r="L66" s="14">
        <v>1.1857807054059499</v>
      </c>
      <c r="M66" s="12">
        <v>60</v>
      </c>
      <c r="N66" s="13">
        <v>196</v>
      </c>
      <c r="O66" s="15">
        <v>64</v>
      </c>
      <c r="P66" t="s">
        <v>106</v>
      </c>
      <c r="Q66">
        <v>0</v>
      </c>
    </row>
    <row r="67" spans="1:17" x14ac:dyDescent="0.25">
      <c r="A67" s="6" t="s">
        <v>46</v>
      </c>
      <c r="B67" s="8">
        <v>2.7571293418029462E-2</v>
      </c>
      <c r="C67" s="12">
        <v>4</v>
      </c>
      <c r="D67" s="9">
        <v>64134.709803921571</v>
      </c>
      <c r="E67" s="12">
        <v>25</v>
      </c>
      <c r="F67" s="10">
        <v>0</v>
      </c>
      <c r="G67" s="12">
        <v>60</v>
      </c>
      <c r="H67" s="11">
        <v>0</v>
      </c>
      <c r="I67" s="12">
        <v>38</v>
      </c>
      <c r="J67" s="10">
        <v>3.8216560509554139E-2</v>
      </c>
      <c r="K67" s="12">
        <v>66</v>
      </c>
      <c r="L67" s="14">
        <v>0.50160806260710411</v>
      </c>
      <c r="M67" s="12">
        <v>2</v>
      </c>
      <c r="N67" s="13">
        <v>195</v>
      </c>
      <c r="O67" s="15">
        <v>65</v>
      </c>
      <c r="P67" t="s">
        <v>108</v>
      </c>
      <c r="Q67">
        <v>0</v>
      </c>
    </row>
    <row r="68" spans="1:17" x14ac:dyDescent="0.25">
      <c r="A68" s="6" t="s">
        <v>21</v>
      </c>
      <c r="B68" s="8">
        <v>4.9056172851476232E-2</v>
      </c>
      <c r="C68" s="12">
        <v>30</v>
      </c>
      <c r="D68" s="9">
        <v>71733.76290275823</v>
      </c>
      <c r="E68" s="12">
        <v>42</v>
      </c>
      <c r="F68" s="10">
        <v>5.0543274634694643E-2</v>
      </c>
      <c r="G68" s="12">
        <v>17</v>
      </c>
      <c r="H68" s="11">
        <v>0.95920819099701049</v>
      </c>
      <c r="I68" s="12">
        <v>28</v>
      </c>
      <c r="J68" s="10">
        <v>1.4205335921785692E-2</v>
      </c>
      <c r="K68" s="12">
        <v>39</v>
      </c>
      <c r="L68" s="14">
        <v>0.93320097342284591</v>
      </c>
      <c r="M68" s="12">
        <v>37</v>
      </c>
      <c r="N68" s="13">
        <v>193</v>
      </c>
      <c r="O68" s="15">
        <v>66</v>
      </c>
      <c r="P68" t="s">
        <v>112</v>
      </c>
      <c r="Q68">
        <v>0</v>
      </c>
    </row>
    <row r="69" spans="1:17" x14ac:dyDescent="0.25">
      <c r="A69" s="6" t="s">
        <v>7</v>
      </c>
      <c r="B69" s="8">
        <v>7.7328646748681899E-3</v>
      </c>
      <c r="C69" s="12">
        <v>1</v>
      </c>
      <c r="D69" s="9">
        <v>143814.6422727273</v>
      </c>
      <c r="E69" s="12">
        <v>83</v>
      </c>
      <c r="F69" s="10">
        <v>0</v>
      </c>
      <c r="G69" s="12">
        <v>60</v>
      </c>
      <c r="H69" s="11">
        <v>0</v>
      </c>
      <c r="I69" s="12">
        <v>38</v>
      </c>
      <c r="J69" s="10">
        <v>-5.8801637513956083E-2</v>
      </c>
      <c r="K69" s="12">
        <v>8</v>
      </c>
      <c r="L69" s="14">
        <v>0.49489349450233622</v>
      </c>
      <c r="M69" s="12">
        <v>1</v>
      </c>
      <c r="N69" s="13">
        <v>191</v>
      </c>
      <c r="O69" s="15">
        <v>67</v>
      </c>
      <c r="P69" t="s">
        <v>7</v>
      </c>
      <c r="Q69">
        <v>0</v>
      </c>
    </row>
    <row r="70" spans="1:17" x14ac:dyDescent="0.25">
      <c r="A70" s="6" t="s">
        <v>69</v>
      </c>
      <c r="B70" s="8">
        <v>4.6756285621655146E-2</v>
      </c>
      <c r="C70" s="12">
        <v>21</v>
      </c>
      <c r="D70" s="9">
        <v>61534.742662044009</v>
      </c>
      <c r="E70" s="12">
        <v>18</v>
      </c>
      <c r="F70" s="10">
        <v>9.396849072434045E-2</v>
      </c>
      <c r="G70" s="12">
        <v>41</v>
      </c>
      <c r="H70" s="11">
        <v>1.3972772674108691</v>
      </c>
      <c r="I70" s="12">
        <v>66</v>
      </c>
      <c r="J70" s="10">
        <v>-1.3939905002834669E-2</v>
      </c>
      <c r="K70" s="12">
        <v>18</v>
      </c>
      <c r="L70" s="14">
        <v>0.86235820133235408</v>
      </c>
      <c r="M70" s="12">
        <v>26</v>
      </c>
      <c r="N70" s="13">
        <v>190</v>
      </c>
      <c r="O70" s="15">
        <v>68</v>
      </c>
      <c r="P70" t="s">
        <v>109</v>
      </c>
      <c r="Q70">
        <v>0</v>
      </c>
    </row>
    <row r="71" spans="1:17" x14ac:dyDescent="0.25">
      <c r="A71" s="6" t="s">
        <v>72</v>
      </c>
      <c r="B71" s="8">
        <v>6.6114009385645198E-2</v>
      </c>
      <c r="C71" s="12">
        <v>74</v>
      </c>
      <c r="D71" s="9">
        <v>51101.796521582466</v>
      </c>
      <c r="E71" s="12">
        <v>3</v>
      </c>
      <c r="F71" s="10">
        <v>2.0330203949498221E-2</v>
      </c>
      <c r="G71" s="12">
        <v>4</v>
      </c>
      <c r="H71" s="11">
        <v>1.2995585505014648</v>
      </c>
      <c r="I71" s="12">
        <v>59</v>
      </c>
      <c r="J71" s="10">
        <v>2.095846888858192E-4</v>
      </c>
      <c r="K71" s="12">
        <v>25</v>
      </c>
      <c r="L71" s="14">
        <v>0.83282711800206399</v>
      </c>
      <c r="M71" s="12">
        <v>20</v>
      </c>
      <c r="N71" s="13">
        <v>185</v>
      </c>
      <c r="O71" s="15">
        <v>69</v>
      </c>
      <c r="P71" t="s">
        <v>112</v>
      </c>
      <c r="Q71">
        <v>0</v>
      </c>
    </row>
    <row r="72" spans="1:17" x14ac:dyDescent="0.25">
      <c r="A72" s="6" t="s">
        <v>91</v>
      </c>
      <c r="B72" s="8">
        <v>6.6846682453207323E-2</v>
      </c>
      <c r="C72" s="12">
        <v>76</v>
      </c>
      <c r="D72" s="9">
        <v>54526.586325049298</v>
      </c>
      <c r="E72" s="12">
        <v>9</v>
      </c>
      <c r="F72" s="10">
        <v>6.8475815523059619E-2</v>
      </c>
      <c r="G72" s="12">
        <v>26</v>
      </c>
      <c r="H72" s="11">
        <v>0.99951744070283988</v>
      </c>
      <c r="I72" s="12">
        <v>29</v>
      </c>
      <c r="J72" s="10">
        <v>-2.7801868996769369E-2</v>
      </c>
      <c r="K72" s="12">
        <v>12</v>
      </c>
      <c r="L72" s="14">
        <v>0.89029956102054031</v>
      </c>
      <c r="M72" s="12">
        <v>31</v>
      </c>
      <c r="N72" s="13">
        <v>183</v>
      </c>
      <c r="O72" s="15">
        <v>70</v>
      </c>
      <c r="P72" t="s">
        <v>111</v>
      </c>
      <c r="Q72">
        <v>0</v>
      </c>
    </row>
    <row r="73" spans="1:17" x14ac:dyDescent="0.25">
      <c r="A73" s="6" t="s">
        <v>52</v>
      </c>
      <c r="B73" s="8">
        <v>4.7294230009609771E-2</v>
      </c>
      <c r="C73" s="12">
        <v>23</v>
      </c>
      <c r="D73" s="9">
        <v>59866.028722263763</v>
      </c>
      <c r="E73" s="12">
        <v>13</v>
      </c>
      <c r="F73" s="10">
        <v>0.10285285285285285</v>
      </c>
      <c r="G73" s="12">
        <v>46</v>
      </c>
      <c r="H73" s="11">
        <v>0.95542763861147317</v>
      </c>
      <c r="I73" s="12">
        <v>28</v>
      </c>
      <c r="J73" s="10">
        <v>1.3590685989439159E-2</v>
      </c>
      <c r="K73" s="12">
        <v>37</v>
      </c>
      <c r="L73" s="14">
        <v>0.91531205743948041</v>
      </c>
      <c r="M73" s="12">
        <v>35</v>
      </c>
      <c r="N73" s="13">
        <v>182</v>
      </c>
      <c r="O73" s="15">
        <v>71</v>
      </c>
      <c r="P73" t="s">
        <v>109</v>
      </c>
      <c r="Q73">
        <v>0</v>
      </c>
    </row>
    <row r="74" spans="1:17" x14ac:dyDescent="0.25">
      <c r="A74" s="6" t="s">
        <v>76</v>
      </c>
      <c r="B74" s="8">
        <v>5.9367184173521638E-2</v>
      </c>
      <c r="C74" s="12">
        <v>59</v>
      </c>
      <c r="D74" s="9">
        <v>51730.155661764737</v>
      </c>
      <c r="E74" s="12">
        <v>4</v>
      </c>
      <c r="F74" s="10">
        <v>9.5175293988350368E-2</v>
      </c>
      <c r="G74" s="12">
        <v>41</v>
      </c>
      <c r="H74" s="11">
        <v>0.82584449717611863</v>
      </c>
      <c r="I74" s="12">
        <v>15</v>
      </c>
      <c r="J74" s="10">
        <v>1.1502017804784019E-2</v>
      </c>
      <c r="K74" s="12">
        <v>34</v>
      </c>
      <c r="L74" s="14">
        <v>0.83995539295027</v>
      </c>
      <c r="M74" s="12">
        <v>22</v>
      </c>
      <c r="N74" s="13">
        <v>175</v>
      </c>
      <c r="O74" s="15">
        <v>72</v>
      </c>
      <c r="P74" t="s">
        <v>111</v>
      </c>
      <c r="Q74">
        <v>0</v>
      </c>
    </row>
    <row r="75" spans="1:17" x14ac:dyDescent="0.25">
      <c r="A75" s="6" t="s">
        <v>37</v>
      </c>
      <c r="B75" s="8">
        <v>5.9374703277542316E-2</v>
      </c>
      <c r="C75" s="12">
        <v>59</v>
      </c>
      <c r="D75" s="9">
        <v>52674.943579995634</v>
      </c>
      <c r="E75" s="12">
        <v>6</v>
      </c>
      <c r="F75" s="10">
        <v>8.407696597880647E-2</v>
      </c>
      <c r="G75" s="12">
        <v>35</v>
      </c>
      <c r="H75" s="11">
        <v>0.90768439678190593</v>
      </c>
      <c r="I75" s="12">
        <v>23</v>
      </c>
      <c r="J75" s="10">
        <v>-2.0646576597609809E-2</v>
      </c>
      <c r="K75" s="12">
        <v>14</v>
      </c>
      <c r="L75" s="14">
        <v>0.94565168034462277</v>
      </c>
      <c r="M75" s="12">
        <v>38</v>
      </c>
      <c r="N75" s="13">
        <v>175</v>
      </c>
      <c r="O75" s="15">
        <v>72</v>
      </c>
      <c r="P75" t="s">
        <v>109</v>
      </c>
      <c r="Q75">
        <v>0</v>
      </c>
    </row>
    <row r="76" spans="1:17" x14ac:dyDescent="0.25">
      <c r="A76" s="6" t="s">
        <v>85</v>
      </c>
      <c r="B76" s="8">
        <v>4.2511485451761102E-2</v>
      </c>
      <c r="C76" s="12">
        <v>12</v>
      </c>
      <c r="D76" s="9">
        <v>65002.875104466846</v>
      </c>
      <c r="E76" s="12">
        <v>26</v>
      </c>
      <c r="F76" s="10">
        <v>0</v>
      </c>
      <c r="G76" s="12">
        <v>60</v>
      </c>
      <c r="H76" s="11">
        <v>0</v>
      </c>
      <c r="I76" s="12">
        <v>38</v>
      </c>
      <c r="J76" s="10">
        <v>8.043506330748372E-3</v>
      </c>
      <c r="K76" s="12">
        <v>30</v>
      </c>
      <c r="L76" s="14">
        <v>0.56119367177619073</v>
      </c>
      <c r="M76" s="12">
        <v>3</v>
      </c>
      <c r="N76" s="13">
        <v>169</v>
      </c>
      <c r="O76" s="15">
        <v>74</v>
      </c>
      <c r="P76" t="s">
        <v>110</v>
      </c>
      <c r="Q76">
        <v>0</v>
      </c>
    </row>
    <row r="77" spans="1:17" x14ac:dyDescent="0.25">
      <c r="A77" s="6" t="s">
        <v>25</v>
      </c>
      <c r="B77" s="8">
        <v>4.6428477304073582E-2</v>
      </c>
      <c r="C77" s="12">
        <v>20</v>
      </c>
      <c r="D77" s="9">
        <v>68084.696221381309</v>
      </c>
      <c r="E77" s="12">
        <v>34</v>
      </c>
      <c r="F77" s="10">
        <v>0.10730062842412753</v>
      </c>
      <c r="G77" s="12">
        <v>48</v>
      </c>
      <c r="H77" s="11">
        <v>1.0675817909849874</v>
      </c>
      <c r="I77" s="12">
        <v>34</v>
      </c>
      <c r="J77" s="10">
        <v>-2.2937943987383008E-2</v>
      </c>
      <c r="K77" s="12">
        <v>13</v>
      </c>
      <c r="L77" s="14">
        <v>0.81754819169848603</v>
      </c>
      <c r="M77" s="12">
        <v>19</v>
      </c>
      <c r="N77" s="13">
        <v>168</v>
      </c>
      <c r="O77" s="15">
        <v>75</v>
      </c>
      <c r="P77" t="s">
        <v>109</v>
      </c>
      <c r="Q77">
        <v>0</v>
      </c>
    </row>
    <row r="78" spans="1:17" x14ac:dyDescent="0.25">
      <c r="A78" s="6" t="s">
        <v>58</v>
      </c>
      <c r="B78" s="8">
        <v>4.9129989764585463E-2</v>
      </c>
      <c r="C78" s="12">
        <v>30</v>
      </c>
      <c r="D78" s="9">
        <v>62962.347287878765</v>
      </c>
      <c r="E78" s="12">
        <v>23</v>
      </c>
      <c r="F78" s="10">
        <v>5.8923772694500887E-2</v>
      </c>
      <c r="G78" s="12">
        <v>21</v>
      </c>
      <c r="H78" s="11">
        <v>1.1327391958907271</v>
      </c>
      <c r="I78" s="12">
        <v>42</v>
      </c>
      <c r="J78" s="10">
        <v>-1.4530240496626099E-2</v>
      </c>
      <c r="K78" s="12">
        <v>17</v>
      </c>
      <c r="L78" s="14">
        <v>0.85362953556077148</v>
      </c>
      <c r="M78" s="12">
        <v>25</v>
      </c>
      <c r="N78" s="13">
        <v>158</v>
      </c>
      <c r="O78" s="15">
        <v>76</v>
      </c>
      <c r="P78" t="s">
        <v>109</v>
      </c>
      <c r="Q78">
        <v>0</v>
      </c>
    </row>
    <row r="79" spans="1:17" x14ac:dyDescent="0.25">
      <c r="A79" s="6" t="s">
        <v>23</v>
      </c>
      <c r="B79" s="8">
        <v>4.9358974358974357E-2</v>
      </c>
      <c r="C79" s="12">
        <v>30</v>
      </c>
      <c r="D79" s="9">
        <v>59887.188048461627</v>
      </c>
      <c r="E79" s="12">
        <v>13</v>
      </c>
      <c r="F79" s="10">
        <v>4.2209609081461347E-2</v>
      </c>
      <c r="G79" s="12">
        <v>12</v>
      </c>
      <c r="H79" s="11">
        <v>0.7657089110173152</v>
      </c>
      <c r="I79" s="12">
        <v>11</v>
      </c>
      <c r="J79" s="10">
        <v>3.3372840122263117E-2</v>
      </c>
      <c r="K79" s="12">
        <v>62</v>
      </c>
      <c r="L79" s="14">
        <v>0.86637110030577202</v>
      </c>
      <c r="M79" s="12">
        <v>28</v>
      </c>
      <c r="N79" s="13">
        <v>156</v>
      </c>
      <c r="O79" s="15">
        <v>77</v>
      </c>
      <c r="P79" t="s">
        <v>108</v>
      </c>
      <c r="Q79">
        <v>0</v>
      </c>
    </row>
    <row r="80" spans="1:17" x14ac:dyDescent="0.25">
      <c r="A80" s="6" t="s">
        <v>84</v>
      </c>
      <c r="B80" s="8">
        <v>2.0887728459530026E-2</v>
      </c>
      <c r="C80" s="12">
        <v>2</v>
      </c>
      <c r="D80" s="9">
        <v>77107.519117647054</v>
      </c>
      <c r="E80" s="12">
        <v>54</v>
      </c>
      <c r="F80" s="10">
        <v>0.03</v>
      </c>
      <c r="G80" s="12">
        <v>5</v>
      </c>
      <c r="H80" s="11">
        <v>2.0759242649325897</v>
      </c>
      <c r="I80" s="12">
        <v>84</v>
      </c>
      <c r="J80" s="10">
        <v>-0.21270255168560254</v>
      </c>
      <c r="K80" s="12">
        <v>2</v>
      </c>
      <c r="L80" s="14">
        <v>0.5943289428114118</v>
      </c>
      <c r="M80" s="12">
        <v>5</v>
      </c>
      <c r="N80" s="13">
        <v>152</v>
      </c>
      <c r="O80" s="15">
        <v>78</v>
      </c>
      <c r="P80" t="s">
        <v>99</v>
      </c>
      <c r="Q80">
        <v>0</v>
      </c>
    </row>
    <row r="81" spans="1:17" x14ac:dyDescent="0.25">
      <c r="A81" s="6" t="s">
        <v>73</v>
      </c>
      <c r="B81" s="8">
        <v>5.0123296900243974E-2</v>
      </c>
      <c r="C81" s="12">
        <v>31</v>
      </c>
      <c r="D81" s="9">
        <v>60062.130268171713</v>
      </c>
      <c r="E81" s="12">
        <v>16</v>
      </c>
      <c r="F81" s="10">
        <v>5.9998883741697831E-2</v>
      </c>
      <c r="G81" s="12">
        <v>21</v>
      </c>
      <c r="H81" s="11">
        <v>0.83064864616155676</v>
      </c>
      <c r="I81" s="12">
        <v>15</v>
      </c>
      <c r="J81" s="10">
        <v>2.5984078898328572E-2</v>
      </c>
      <c r="K81" s="12">
        <v>53</v>
      </c>
      <c r="L81" s="14">
        <v>0.77980534187750461</v>
      </c>
      <c r="M81" s="12">
        <v>15</v>
      </c>
      <c r="N81" s="13">
        <v>151</v>
      </c>
      <c r="O81" s="15">
        <v>79</v>
      </c>
      <c r="P81" t="s">
        <v>109</v>
      </c>
      <c r="Q81">
        <v>0</v>
      </c>
    </row>
    <row r="82" spans="1:17" x14ac:dyDescent="0.25">
      <c r="A82" s="6" t="s">
        <v>48</v>
      </c>
      <c r="B82" s="8">
        <v>4.9088427813779409E-2</v>
      </c>
      <c r="C82" s="12">
        <v>30</v>
      </c>
      <c r="D82" s="9">
        <v>54745.881043782269</v>
      </c>
      <c r="E82" s="12">
        <v>9</v>
      </c>
      <c r="F82" s="10">
        <v>3.8730158730158733E-2</v>
      </c>
      <c r="G82" s="12">
        <v>6</v>
      </c>
      <c r="H82" s="11">
        <v>0.67620034632751191</v>
      </c>
      <c r="I82" s="12">
        <v>6</v>
      </c>
      <c r="J82" s="10">
        <v>0.14151519190700351</v>
      </c>
      <c r="K82" s="12">
        <v>85</v>
      </c>
      <c r="L82" s="14">
        <v>0.77005214451722903</v>
      </c>
      <c r="M82" s="12">
        <v>13</v>
      </c>
      <c r="N82" s="13">
        <v>149</v>
      </c>
      <c r="O82" s="15">
        <v>80</v>
      </c>
      <c r="P82" t="s">
        <v>108</v>
      </c>
      <c r="Q82">
        <v>0</v>
      </c>
    </row>
    <row r="83" spans="1:17" x14ac:dyDescent="0.25">
      <c r="A83" s="6" t="s">
        <v>32</v>
      </c>
      <c r="B83" s="8">
        <v>4.8752975588505283E-2</v>
      </c>
      <c r="C83" s="12">
        <v>25</v>
      </c>
      <c r="D83" s="9">
        <v>55462.877938407575</v>
      </c>
      <c r="E83" s="12">
        <v>10</v>
      </c>
      <c r="F83" s="10">
        <v>7.9177999395587798E-2</v>
      </c>
      <c r="G83" s="12">
        <v>30</v>
      </c>
      <c r="H83" s="11">
        <v>0.94753929547358628</v>
      </c>
      <c r="I83" s="12">
        <v>26</v>
      </c>
      <c r="J83" s="10">
        <v>8.8974556669236694E-3</v>
      </c>
      <c r="K83" s="12">
        <v>33</v>
      </c>
      <c r="L83" s="14">
        <v>0.85045285958379013</v>
      </c>
      <c r="M83" s="12">
        <v>24</v>
      </c>
      <c r="N83" s="13">
        <v>148</v>
      </c>
      <c r="O83" s="15">
        <v>81</v>
      </c>
      <c r="P83" t="s">
        <v>109</v>
      </c>
      <c r="Q83">
        <v>0</v>
      </c>
    </row>
    <row r="84" spans="1:17" x14ac:dyDescent="0.25">
      <c r="A84" s="6" t="s">
        <v>2</v>
      </c>
      <c r="B84" s="8">
        <v>4.5352698215587288E-2</v>
      </c>
      <c r="C84" s="12">
        <v>16</v>
      </c>
      <c r="D84" s="9">
        <v>59541.019714285707</v>
      </c>
      <c r="E84" s="12">
        <v>13</v>
      </c>
      <c r="F84" s="10">
        <v>2.0360674810936591E-2</v>
      </c>
      <c r="G84" s="12">
        <v>4</v>
      </c>
      <c r="H84" s="11">
        <v>1.2370723341119334</v>
      </c>
      <c r="I84" s="12">
        <v>54</v>
      </c>
      <c r="J84" s="10">
        <v>-3.9025447844115019E-3</v>
      </c>
      <c r="K84" s="12">
        <v>22</v>
      </c>
      <c r="L84" s="14">
        <v>0.93191079982747294</v>
      </c>
      <c r="M84" s="12">
        <v>36</v>
      </c>
      <c r="N84" s="13">
        <v>145</v>
      </c>
      <c r="O84" s="15">
        <v>82</v>
      </c>
      <c r="P84" t="s">
        <v>112</v>
      </c>
      <c r="Q84">
        <v>0</v>
      </c>
    </row>
    <row r="85" spans="1:17" x14ac:dyDescent="0.25">
      <c r="A85" s="6" t="s">
        <v>28</v>
      </c>
      <c r="B85" s="8">
        <v>5.4319972392120004E-2</v>
      </c>
      <c r="C85" s="12">
        <v>46</v>
      </c>
      <c r="D85" s="9">
        <v>50449.348686131401</v>
      </c>
      <c r="E85" s="12">
        <v>2</v>
      </c>
      <c r="F85" s="10">
        <v>4.2348532167395377E-2</v>
      </c>
      <c r="G85" s="12">
        <v>12</v>
      </c>
      <c r="H85" s="11">
        <v>0.91735425713739727</v>
      </c>
      <c r="I85" s="12">
        <v>25</v>
      </c>
      <c r="J85" s="10">
        <v>1.5149542982760616E-2</v>
      </c>
      <c r="K85" s="12">
        <v>40</v>
      </c>
      <c r="L85" s="14">
        <v>0.81674626321072652</v>
      </c>
      <c r="M85" s="12">
        <v>18</v>
      </c>
      <c r="N85" s="13">
        <v>143</v>
      </c>
      <c r="O85" s="15">
        <v>83</v>
      </c>
      <c r="P85" t="s">
        <v>108</v>
      </c>
      <c r="Q85">
        <v>0</v>
      </c>
    </row>
    <row r="86" spans="1:17" x14ac:dyDescent="0.25">
      <c r="A86" s="6" t="s">
        <v>63</v>
      </c>
      <c r="B86" s="8">
        <v>4.6222731864471567E-2</v>
      </c>
      <c r="C86" s="12">
        <v>20</v>
      </c>
      <c r="D86" s="9">
        <v>66790.792374483135</v>
      </c>
      <c r="E86" s="12">
        <v>29</v>
      </c>
      <c r="F86" s="10">
        <v>2.2326674500587545E-2</v>
      </c>
      <c r="G86" s="12">
        <v>4</v>
      </c>
      <c r="H86" s="11">
        <v>0.89930245422149768</v>
      </c>
      <c r="I86" s="12">
        <v>21</v>
      </c>
      <c r="J86" s="10">
        <v>2.247191011235955E-2</v>
      </c>
      <c r="K86" s="12">
        <v>49</v>
      </c>
      <c r="L86" s="14">
        <v>0.67974738362850617</v>
      </c>
      <c r="M86" s="12">
        <v>9</v>
      </c>
      <c r="N86" s="13">
        <v>132</v>
      </c>
      <c r="O86" s="15">
        <v>84</v>
      </c>
      <c r="P86" t="s">
        <v>99</v>
      </c>
      <c r="Q86">
        <v>0</v>
      </c>
    </row>
    <row r="87" spans="1:17" x14ac:dyDescent="0.25">
      <c r="A87" s="6" t="s">
        <v>56</v>
      </c>
      <c r="B87" s="8">
        <v>3.8372043529461844E-2</v>
      </c>
      <c r="C87" s="12">
        <v>9</v>
      </c>
      <c r="D87" s="9">
        <v>68841.016984655143</v>
      </c>
      <c r="E87" s="12">
        <v>36</v>
      </c>
      <c r="F87" s="10">
        <v>4.7064863939756972E-2</v>
      </c>
      <c r="G87" s="12">
        <v>12</v>
      </c>
      <c r="H87" s="11">
        <v>0.65933448857564703</v>
      </c>
      <c r="I87" s="12">
        <v>4</v>
      </c>
      <c r="J87" s="10">
        <v>-5.4279213415025567E-3</v>
      </c>
      <c r="K87" s="12">
        <v>21</v>
      </c>
      <c r="L87" s="14">
        <v>0.86451308531261351</v>
      </c>
      <c r="M87" s="12">
        <v>27</v>
      </c>
      <c r="N87" s="13">
        <v>109</v>
      </c>
      <c r="O87" s="15">
        <v>85</v>
      </c>
      <c r="P87" t="s">
        <v>108</v>
      </c>
      <c r="Q87">
        <v>0</v>
      </c>
    </row>
    <row r="88" spans="1:17" x14ac:dyDescent="0.25">
      <c r="A88" s="6" t="s">
        <v>92</v>
      </c>
      <c r="B88" s="8">
        <v>3.457355858012448E-2</v>
      </c>
      <c r="C88" s="12">
        <v>6</v>
      </c>
      <c r="D88" s="9">
        <v>62868.357344213655</v>
      </c>
      <c r="E88" s="12">
        <v>23</v>
      </c>
      <c r="F88" s="10">
        <v>5.100272344639762E-2</v>
      </c>
      <c r="G88" s="12">
        <v>17</v>
      </c>
      <c r="H88" s="11">
        <v>0.88256418835989447</v>
      </c>
      <c r="I88" s="12">
        <v>17</v>
      </c>
      <c r="J88" s="10">
        <v>-6.1244150839526558E-3</v>
      </c>
      <c r="K88" s="12">
        <v>20</v>
      </c>
      <c r="L88" s="14">
        <v>0.74042733181626819</v>
      </c>
      <c r="M88" s="12">
        <v>11</v>
      </c>
      <c r="N88" s="13">
        <v>94</v>
      </c>
      <c r="O88" s="15">
        <v>86</v>
      </c>
      <c r="P88" t="s">
        <v>99</v>
      </c>
      <c r="Q88">
        <v>0</v>
      </c>
    </row>
  </sheetData>
  <autoFilter ref="A2:Q88">
    <sortState ref="A3:Q88">
      <sortCondition ref="O2:O88"/>
    </sortState>
  </autoFilter>
  <pageMargins left="0.7" right="0.7" top="0.75" bottom="0.75" header="0.3" footer="0.3"/>
  <pageSetup paperSize="9" scale="6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88"/>
  <sheetViews>
    <sheetView workbookViewId="0">
      <pane ySplit="1" topLeftCell="A2" activePane="bottomLeft" state="frozen"/>
      <selection activeCell="B38" sqref="B38"/>
      <selection pane="bottomLeft" activeCell="B38" sqref="B38"/>
    </sheetView>
  </sheetViews>
  <sheetFormatPr defaultRowHeight="15" x14ac:dyDescent="0.25"/>
  <cols>
    <col min="1" max="1" width="28" customWidth="1"/>
    <col min="2" max="2" width="12.5703125" customWidth="1"/>
    <col min="3" max="3" width="9" customWidth="1"/>
    <col min="4" max="4" width="15.5703125" customWidth="1"/>
    <col min="5" max="5" width="9.42578125" customWidth="1"/>
    <col min="6" max="6" width="13.140625" customWidth="1"/>
    <col min="7" max="7" width="9.85546875" customWidth="1"/>
    <col min="8" max="8" width="14.140625" customWidth="1"/>
    <col min="9" max="9" width="9.7109375" customWidth="1"/>
    <col min="10" max="10" width="14.140625" customWidth="1"/>
    <col min="11" max="11" width="10" customWidth="1"/>
    <col min="12" max="12" width="14" customWidth="1"/>
    <col min="13" max="13" width="10.140625" customWidth="1"/>
    <col min="14" max="14" width="13.5703125" customWidth="1"/>
    <col min="15" max="15" width="10.28515625" customWidth="1"/>
    <col min="16" max="16" width="39.85546875" customWidth="1"/>
    <col min="17" max="17" width="14" customWidth="1"/>
  </cols>
  <sheetData>
    <row r="1" spans="1:17" ht="90" x14ac:dyDescent="0.25">
      <c r="A1" s="6" t="s">
        <v>0</v>
      </c>
      <c r="B1" s="3" t="s">
        <v>89</v>
      </c>
      <c r="C1" s="22" t="s">
        <v>93</v>
      </c>
      <c r="D1" s="3" t="s">
        <v>87</v>
      </c>
      <c r="E1" s="22" t="s">
        <v>93</v>
      </c>
      <c r="F1" s="16" t="s">
        <v>95</v>
      </c>
      <c r="G1" s="22" t="s">
        <v>93</v>
      </c>
      <c r="H1" s="16" t="s">
        <v>90</v>
      </c>
      <c r="I1" s="22" t="s">
        <v>93</v>
      </c>
      <c r="J1" s="3" t="s">
        <v>97</v>
      </c>
      <c r="K1" s="22" t="s">
        <v>93</v>
      </c>
      <c r="L1" s="3" t="s">
        <v>98</v>
      </c>
      <c r="M1" s="22" t="s">
        <v>93</v>
      </c>
      <c r="N1" s="7" t="s">
        <v>94</v>
      </c>
      <c r="O1" s="2" t="s">
        <v>96</v>
      </c>
    </row>
    <row r="2" spans="1:17" x14ac:dyDescent="0.25">
      <c r="A2" s="6" t="s">
        <v>88</v>
      </c>
      <c r="B2" s="8">
        <f>VLOOKUP(A2,'[1]Исходные данные'!$A:$BF,'[1]Исходные данные'!$P$3,0)</f>
        <v>5.0904329609297569E-2</v>
      </c>
      <c r="C2" s="22"/>
      <c r="D2" s="9">
        <f>VLOOKUP(A2,'[1]Исходные данные'!$A:$BF,'[1]Исходные данные'!$O$3,0)</f>
        <v>71258.081363938138</v>
      </c>
      <c r="E2" s="22"/>
      <c r="F2" s="10">
        <f>VLOOKUP(A2,'[1]Исходные данные'!$A:$BF,'[1]Исходные данные'!$AQ$3,0)</f>
        <v>0.14105578251081252</v>
      </c>
      <c r="G2" s="22"/>
      <c r="H2" s="11">
        <f>VLOOKUP(A2,'[1]Исходные данные'!$A:$BF,'[1]Исходные данные'!$AU$3,0)</f>
        <v>1.2143945515413261</v>
      </c>
      <c r="I2" s="22"/>
      <c r="J2" s="10">
        <f>VLOOKUP(A2,'[1]Исходные данные'!$A:$BF,'[1]Исходные данные'!$BC$3,0)</f>
        <v>-2.8520034045058939E-2</v>
      </c>
      <c r="K2" s="22"/>
      <c r="L2" s="14">
        <f>VLOOKUP(A2,'[1]Исходные данные'!$A:$BF,'[1]Исходные данные'!$AY$3,0)+100%</f>
        <v>0.82359080556574071</v>
      </c>
      <c r="M2" s="22"/>
      <c r="N2" s="7"/>
      <c r="O2" s="5"/>
      <c r="Q2" t="s">
        <v>164</v>
      </c>
    </row>
    <row r="3" spans="1:17" x14ac:dyDescent="0.25">
      <c r="A3" s="6" t="s">
        <v>66</v>
      </c>
      <c r="B3" s="8">
        <f>VLOOKUP(A3,'[1]Исходные данные'!$A:$BF,'[1]Исходные данные'!$P$3,0)</f>
        <v>5.4163309342692867E-2</v>
      </c>
      <c r="C3" s="12">
        <f>VLOOKUP(A3,'[1]Исходные данные'!$A:$BF,'[1]Исходные данные'!$AL$3,0)</f>
        <v>65</v>
      </c>
      <c r="D3" s="9">
        <f>VLOOKUP(A3,'[1]Исходные данные'!$A:$BF,'[1]Исходные данные'!$O$3,0)</f>
        <v>164793.71909480589</v>
      </c>
      <c r="E3" s="12">
        <f>VLOOKUP(A3,'[1]Исходные данные'!$A:$BF,'[1]Исходные данные'!$AP$3,0)</f>
        <v>86</v>
      </c>
      <c r="F3" s="10">
        <f>VLOOKUP(A3,'[1]Исходные данные'!$A:$BF,'[1]Исходные данные'!$AQ$3,0)</f>
        <v>0.18179239931934202</v>
      </c>
      <c r="G3" s="12">
        <f>VLOOKUP(A3,'[1]Исходные данные'!$A:$BF,'[1]Исходные данные'!$AT$3,0)</f>
        <v>70</v>
      </c>
      <c r="H3" s="11">
        <f>VLOOKUP(A3,'[1]Исходные данные'!$A:$BF,'[1]Исходные данные'!$AU$3,0)</f>
        <v>1.7833669614552567</v>
      </c>
      <c r="I3" s="12">
        <f>VLOOKUP(A3,'[1]Исходные данные'!$A:$BF,'[1]Исходные данные'!$AX$3,0)</f>
        <v>82</v>
      </c>
      <c r="J3" s="10">
        <f>VLOOKUP(A3,'[1]Исходные данные'!$A:$BF,'[1]Исходные данные'!$BC$3,0)</f>
        <v>0.11901582145220478</v>
      </c>
      <c r="K3" s="12">
        <f>VLOOKUP(A3,'[1]Исходные данные'!$A:$BF,'[1]Исходные данные'!$BE$3,0)</f>
        <v>85</v>
      </c>
      <c r="L3" s="14">
        <f>VLOOKUP(A3,'[1]Исходные данные'!$A:$BF,'[1]Исходные данные'!$AY$3,0)+100%</f>
        <v>2.533092818199401</v>
      </c>
      <c r="M3" s="12">
        <f>VLOOKUP(A3,'[1]Исходные данные'!$A:$BF,'[1]Исходные данные'!$BA$3,0)</f>
        <v>86</v>
      </c>
      <c r="N3" s="13">
        <f>VLOOKUP(A3,'[1]Исходные данные'!$A:$BF,'[1]Исходные данные'!$BF$3,0)</f>
        <v>474</v>
      </c>
      <c r="O3" s="15">
        <f t="shared" ref="O3:O66" si="0">RANK(N3,$N$3:$N$88,)</f>
        <v>1</v>
      </c>
      <c r="P3" t="s">
        <v>107</v>
      </c>
      <c r="Q3">
        <f>VLOOKUP(A3,'[1]Исходные данные'!A:BK,63,0)</f>
        <v>0</v>
      </c>
    </row>
    <row r="4" spans="1:17" x14ac:dyDescent="0.25">
      <c r="A4" s="6" t="s">
        <v>55</v>
      </c>
      <c r="B4" s="8">
        <f>VLOOKUP(A4,'[1]Исходные данные'!$A:$BF,'[1]Исходные данные'!$P$3,0)</f>
        <v>5.1077203269367447E-2</v>
      </c>
      <c r="C4" s="12">
        <f>VLOOKUP(A4,'[1]Исходные данные'!$A:$BF,'[1]Исходные данные'!$AL$3,0)</f>
        <v>56</v>
      </c>
      <c r="D4" s="9">
        <f>VLOOKUP(A4,'[1]Исходные данные'!$A:$BF,'[1]Исходные данные'!$O$3,0)</f>
        <v>96344.706533895704</v>
      </c>
      <c r="E4" s="12">
        <f>VLOOKUP(A4,'[1]Исходные данные'!$A:$BF,'[1]Исходные данные'!$AP$3,0)</f>
        <v>76</v>
      </c>
      <c r="F4" s="10">
        <f>VLOOKUP(A4,'[1]Исходные данные'!$A:$BF,'[1]Исходные данные'!$AQ$3,0)</f>
        <v>0.16640945533933074</v>
      </c>
      <c r="G4" s="12">
        <f>VLOOKUP(A4,'[1]Исходные данные'!$A:$BF,'[1]Исходные данные'!$AT$3,0)</f>
        <v>67</v>
      </c>
      <c r="H4" s="11">
        <f>VLOOKUP(A4,'[1]Исходные данные'!$A:$BF,'[1]Исходные данные'!$AU$3,0)</f>
        <v>1.6413567101514317</v>
      </c>
      <c r="I4" s="12">
        <f>VLOOKUP(A4,'[1]Исходные данные'!$A:$BF,'[1]Исходные данные'!$AX$3,0)</f>
        <v>76</v>
      </c>
      <c r="J4" s="10">
        <f>VLOOKUP(A4,'[1]Исходные данные'!$A:$BF,'[1]Исходные данные'!$BC$3,0)</f>
        <v>5.3628555934369444E-2</v>
      </c>
      <c r="K4" s="12">
        <f>VLOOKUP(A4,'[1]Исходные данные'!$A:$BF,'[1]Исходные данные'!$BE$3,0)</f>
        <v>78</v>
      </c>
      <c r="L4" s="14">
        <f>VLOOKUP(A4,'[1]Исходные данные'!$A:$BF,'[1]Исходные данные'!$AY$3,0)+100%</f>
        <v>1.3196739571781966</v>
      </c>
      <c r="M4" s="12">
        <f>VLOOKUP(A4,'[1]Исходные данные'!$A:$BF,'[1]Исходные данные'!$BA$3,0)</f>
        <v>75</v>
      </c>
      <c r="N4" s="13">
        <f>VLOOKUP(A4,'[1]Исходные данные'!$A:$BF,'[1]Исходные данные'!$BF$3,0)</f>
        <v>428</v>
      </c>
      <c r="O4" s="15">
        <f t="shared" si="0"/>
        <v>2</v>
      </c>
      <c r="P4" t="s">
        <v>99</v>
      </c>
      <c r="Q4">
        <f>VLOOKUP(A4,'[1]Исходные данные'!A:BK,63,0)</f>
        <v>0</v>
      </c>
    </row>
    <row r="5" spans="1:17" x14ac:dyDescent="0.25">
      <c r="A5" s="6" t="s">
        <v>39</v>
      </c>
      <c r="B5" s="8">
        <f>VLOOKUP(A5,'[1]Исходные данные'!$A:$BF,'[1]Исходные данные'!$P$3,0)</f>
        <v>5.2887114205806406E-2</v>
      </c>
      <c r="C5" s="12">
        <f>VLOOKUP(A5,'[1]Исходные данные'!$A:$BF,'[1]Исходные данные'!$AL$3,0)</f>
        <v>60</v>
      </c>
      <c r="D5" s="9">
        <f>VLOOKUP(A5,'[1]Исходные данные'!$A:$BF,'[1]Исходные данные'!$O$3,0)</f>
        <v>90891.994828016541</v>
      </c>
      <c r="E5" s="12">
        <f>VLOOKUP(A5,'[1]Исходные данные'!$A:$BF,'[1]Исходные данные'!$AP$3,0)</f>
        <v>74</v>
      </c>
      <c r="F5" s="10">
        <f>VLOOKUP(A5,'[1]Исходные данные'!$A:$BF,'[1]Исходные данные'!$AQ$3,0)</f>
        <v>0.45097930772938083</v>
      </c>
      <c r="G5" s="12">
        <f>VLOOKUP(A5,'[1]Исходные данные'!$A:$BF,'[1]Исходные данные'!$AT$3,0)</f>
        <v>84</v>
      </c>
      <c r="H5" s="11">
        <f>VLOOKUP(A5,'[1]Исходные данные'!$A:$BF,'[1]Исходные данные'!$AU$3,0)</f>
        <v>1.5154064399880387</v>
      </c>
      <c r="I5" s="12">
        <f>VLOOKUP(A5,'[1]Исходные данные'!$A:$BF,'[1]Исходные данные'!$AX$3,0)</f>
        <v>67</v>
      </c>
      <c r="J5" s="10">
        <f>VLOOKUP(A5,'[1]Исходные данные'!$A:$BF,'[1]Исходные данные'!$BC$3,0)</f>
        <v>-2.9576400037373968E-2</v>
      </c>
      <c r="K5" s="12">
        <f>VLOOKUP(A5,'[1]Исходные данные'!$A:$BF,'[1]Исходные данные'!$BE$3,0)</f>
        <v>32</v>
      </c>
      <c r="L5" s="14">
        <f>VLOOKUP(A5,'[1]Исходные данные'!$A:$BF,'[1]Исходные данные'!$AY$3,0)+100%</f>
        <v>1.2786532403956195</v>
      </c>
      <c r="M5" s="12">
        <f>VLOOKUP(A5,'[1]Исходные данные'!$A:$BF,'[1]Исходные данные'!$BA$3,0)</f>
        <v>73</v>
      </c>
      <c r="N5" s="13">
        <f>VLOOKUP(A5,'[1]Исходные данные'!$A:$BF,'[1]Исходные данные'!$BF$3,0)</f>
        <v>390</v>
      </c>
      <c r="O5" s="15">
        <f t="shared" si="0"/>
        <v>3</v>
      </c>
      <c r="P5" t="s">
        <v>109</v>
      </c>
      <c r="Q5">
        <f>VLOOKUP(A5,'[1]Исходные данные'!A:BK,63,0)</f>
        <v>0</v>
      </c>
    </row>
    <row r="6" spans="1:17" x14ac:dyDescent="0.25">
      <c r="A6" s="6" t="s">
        <v>27</v>
      </c>
      <c r="B6" s="8">
        <f>VLOOKUP(A6,'[1]Исходные данные'!$A:$BF,'[1]Исходные данные'!$P$3,0)</f>
        <v>6.4041873532694457E-2</v>
      </c>
      <c r="C6" s="12">
        <f>VLOOKUP(A6,'[1]Исходные данные'!$A:$BF,'[1]Исходные данные'!$AL$3,0)</f>
        <v>84</v>
      </c>
      <c r="D6" s="9">
        <f>VLOOKUP(A6,'[1]Исходные данные'!$A:$BF,'[1]Исходные данные'!$O$3,0)</f>
        <v>132573.64030348562</v>
      </c>
      <c r="E6" s="12">
        <f>VLOOKUP(A6,'[1]Исходные данные'!$A:$BF,'[1]Исходные данные'!$AP$3,0)</f>
        <v>84</v>
      </c>
      <c r="F6" s="10">
        <f>VLOOKUP(A6,'[1]Исходные данные'!$A:$BF,'[1]Исходные данные'!$AQ$3,0)</f>
        <v>0.13120970800151688</v>
      </c>
      <c r="G6" s="12">
        <f>VLOOKUP(A6,'[1]Исходные данные'!$A:$BF,'[1]Исходные данные'!$AT$3,0)</f>
        <v>55</v>
      </c>
      <c r="H6" s="11">
        <f>VLOOKUP(A6,'[1]Исходные данные'!$A:$BF,'[1]Исходные данные'!$AU$3,0)</f>
        <v>1.3472732652089152</v>
      </c>
      <c r="I6" s="12">
        <f>VLOOKUP(A6,'[1]Исходные данные'!$A:$BF,'[1]Исходные данные'!$AX$3,0)</f>
        <v>53</v>
      </c>
      <c r="J6" s="10">
        <f>VLOOKUP(A6,'[1]Исходные данные'!$A:$BF,'[1]Исходные данные'!$BC$3,0)</f>
        <v>-0.13875619055967042</v>
      </c>
      <c r="K6" s="12">
        <f>VLOOKUP(A6,'[1]Исходные данные'!$A:$BF,'[1]Исходные данные'!$BE$3,0)</f>
        <v>16</v>
      </c>
      <c r="L6" s="14">
        <f>VLOOKUP(A6,'[1]Исходные данные'!$A:$BF,'[1]Исходные данные'!$AY$3,0)+100%</f>
        <v>2.1830289671683532</v>
      </c>
      <c r="M6" s="12">
        <f>VLOOKUP(A6,'[1]Исходные данные'!$A:$BF,'[1]Исходные данные'!$BA$3,0)</f>
        <v>84</v>
      </c>
      <c r="N6" s="13">
        <f>VLOOKUP(A6,'[1]Исходные данные'!$A:$BF,'[1]Исходные данные'!$BF$3,0)</f>
        <v>376</v>
      </c>
      <c r="O6" s="15">
        <f t="shared" si="0"/>
        <v>6</v>
      </c>
      <c r="P6" t="s">
        <v>107</v>
      </c>
      <c r="Q6">
        <f>VLOOKUP(A6,'[1]Исходные данные'!A:BK,63,0)</f>
        <v>0</v>
      </c>
    </row>
    <row r="7" spans="1:17" x14ac:dyDescent="0.25">
      <c r="A7" s="6" t="s">
        <v>26</v>
      </c>
      <c r="B7" s="8">
        <f>VLOOKUP(A7,'[1]Исходные данные'!$A:$BF,'[1]Исходные данные'!$P$3,0)</f>
        <v>5.3822876034214345E-2</v>
      </c>
      <c r="C7" s="12">
        <f>VLOOKUP(A7,'[1]Исходные данные'!$A:$BF,'[1]Исходные данные'!$AL$3,0)</f>
        <v>65</v>
      </c>
      <c r="D7" s="9">
        <f>VLOOKUP(A7,'[1]Исходные данные'!$A:$BF,'[1]Исходные данные'!$O$3,0)</f>
        <v>99006.038791030209</v>
      </c>
      <c r="E7" s="12">
        <f>VLOOKUP(A7,'[1]Исходные данные'!$A:$BF,'[1]Исходные данные'!$AP$3,0)</f>
        <v>79</v>
      </c>
      <c r="F7" s="10">
        <f>VLOOKUP(A7,'[1]Исходные данные'!$A:$BF,'[1]Исходные данные'!$AQ$3,0)</f>
        <v>0.34446598239537324</v>
      </c>
      <c r="G7" s="12">
        <f>VLOOKUP(A7,'[1]Исходные данные'!$A:$BF,'[1]Исходные данные'!$AT$3,0)</f>
        <v>81</v>
      </c>
      <c r="H7" s="11">
        <f>VLOOKUP(A7,'[1]Исходные данные'!$A:$BF,'[1]Исходные данные'!$AU$3,0)</f>
        <v>2.1381204459810821</v>
      </c>
      <c r="I7" s="12">
        <f>VLOOKUP(A7,'[1]Исходные данные'!$A:$BF,'[1]Исходные данные'!$AX$3,0)</f>
        <v>85</v>
      </c>
      <c r="J7" s="10">
        <f>VLOOKUP(A7,'[1]Исходные данные'!$A:$BF,'[1]Исходные данные'!$BC$3,0)</f>
        <v>-0.31124567077226539</v>
      </c>
      <c r="K7" s="12">
        <f>VLOOKUP(A7,'[1]Исходные данные'!$A:$BF,'[1]Исходные данные'!$BE$3,0)</f>
        <v>2</v>
      </c>
      <c r="L7" s="14">
        <f>VLOOKUP(A7,'[1]Исходные данные'!$A:$BF,'[1]Исходные данные'!$AY$3,0)+100%</f>
        <v>1.0596115131097179</v>
      </c>
      <c r="M7" s="12">
        <f>VLOOKUP(A7,'[1]Исходные данные'!$A:$BF,'[1]Исходные данные'!$BA$3,0)</f>
        <v>67</v>
      </c>
      <c r="N7" s="13">
        <f>VLOOKUP(A7,'[1]Исходные данные'!$A:$BF,'[1]Исходные данные'!$BF$3,0)</f>
        <v>379</v>
      </c>
      <c r="O7" s="15">
        <f t="shared" si="0"/>
        <v>5</v>
      </c>
      <c r="P7" t="s">
        <v>99</v>
      </c>
      <c r="Q7">
        <f>VLOOKUP(A7,'[1]Исходные данные'!A:BK,63,0)</f>
        <v>0</v>
      </c>
    </row>
    <row r="8" spans="1:17" x14ac:dyDescent="0.25">
      <c r="A8" s="6" t="s">
        <v>13</v>
      </c>
      <c r="B8" s="8">
        <f>VLOOKUP(A8,'[1]Исходные данные'!$A:$BF,'[1]Исходные данные'!$P$3,0)</f>
        <v>5.3787628331710108E-2</v>
      </c>
      <c r="C8" s="12">
        <f>VLOOKUP(A8,'[1]Исходные данные'!$A:$BF,'[1]Исходные данные'!$AL$3,0)</f>
        <v>65</v>
      </c>
      <c r="D8" s="9">
        <f>VLOOKUP(A8,'[1]Исходные данные'!$A:$BF,'[1]Исходные данные'!$O$3,0)</f>
        <v>79951.500028655704</v>
      </c>
      <c r="E8" s="12">
        <f>VLOOKUP(A8,'[1]Исходные данные'!$A:$BF,'[1]Исходные данные'!$AP$3,0)</f>
        <v>68</v>
      </c>
      <c r="F8" s="10">
        <f>VLOOKUP(A8,'[1]Исходные данные'!$A:$BF,'[1]Исходные данные'!$AQ$3,0)</f>
        <v>0.58841139808943199</v>
      </c>
      <c r="G8" s="12">
        <f>VLOOKUP(A8,'[1]Исходные данные'!$A:$BF,'[1]Исходные данные'!$AT$3,0)</f>
        <v>86</v>
      </c>
      <c r="H8" s="11">
        <f>VLOOKUP(A8,'[1]Исходные данные'!$A:$BF,'[1]Исходные данные'!$AU$3,0)</f>
        <v>1.5499462009309686</v>
      </c>
      <c r="I8" s="12">
        <f>VLOOKUP(A8,'[1]Исходные данные'!$A:$BF,'[1]Исходные данные'!$AX$3,0)</f>
        <v>71</v>
      </c>
      <c r="J8" s="10">
        <f>VLOOKUP(A8,'[1]Исходные данные'!$A:$BF,'[1]Исходные данные'!$BC$3,0)</f>
        <v>-0.20589495007178779</v>
      </c>
      <c r="K8" s="12">
        <f>VLOOKUP(A8,'[1]Исходные данные'!$A:$BF,'[1]Исходные данные'!$BE$3,0)</f>
        <v>9</v>
      </c>
      <c r="L8" s="14">
        <f>VLOOKUP(A8,'[1]Исходные данные'!$A:$BF,'[1]Исходные данные'!$AY$3,0)+100%</f>
        <v>1.2841499979348441</v>
      </c>
      <c r="M8" s="12">
        <f>VLOOKUP(A8,'[1]Исходные данные'!$A:$BF,'[1]Исходные данные'!$BA$3,0)</f>
        <v>74</v>
      </c>
      <c r="N8" s="13">
        <f>VLOOKUP(A8,'[1]Исходные данные'!$A:$BF,'[1]Исходные данные'!$BF$3,0)</f>
        <v>373</v>
      </c>
      <c r="O8" s="15">
        <f t="shared" si="0"/>
        <v>8</v>
      </c>
      <c r="P8" t="s">
        <v>106</v>
      </c>
      <c r="Q8" t="str">
        <f>VLOOKUP(A8,'[1]Исходные данные'!A:BK,63,0)</f>
        <v>*</v>
      </c>
    </row>
    <row r="9" spans="1:17" x14ac:dyDescent="0.25">
      <c r="A9" s="6" t="s">
        <v>49</v>
      </c>
      <c r="B9" s="8">
        <f>VLOOKUP(A9,'[1]Исходные данные'!$A:$BF,'[1]Исходные данные'!$P$3,0)</f>
        <v>6.0548974530902432E-2</v>
      </c>
      <c r="C9" s="12">
        <f>VLOOKUP(A9,'[1]Исходные данные'!$A:$BF,'[1]Исходные данные'!$AL$3,0)</f>
        <v>82</v>
      </c>
      <c r="D9" s="9">
        <f>VLOOKUP(A9,'[1]Исходные данные'!$A:$BF,'[1]Исходные данные'!$O$3,0)</f>
        <v>72812.253255698059</v>
      </c>
      <c r="E9" s="12">
        <f>VLOOKUP(A9,'[1]Исходные данные'!$A:$BF,'[1]Исходные данные'!$AP$3,0)</f>
        <v>60</v>
      </c>
      <c r="F9" s="10">
        <f>VLOOKUP(A9,'[1]Исходные данные'!$A:$BF,'[1]Исходные данные'!$AQ$3,0)</f>
        <v>5.7517445548741809E-2</v>
      </c>
      <c r="G9" s="12">
        <f>VLOOKUP(A9,'[1]Исходные данные'!$A:$BF,'[1]Исходные данные'!$AT$3,0)</f>
        <v>28</v>
      </c>
      <c r="H9" s="10">
        <f>VLOOKUP(A9,'[1]Исходные данные'!$A:$BF,'[1]Исходные данные'!$AU$3,0)</f>
        <v>1.5665086344236263</v>
      </c>
      <c r="I9" s="12">
        <f>VLOOKUP(A9,'[1]Исходные данные'!$A:$BF,'[1]Исходные данные'!$AX$3,0)</f>
        <v>73</v>
      </c>
      <c r="J9" s="10">
        <f>VLOOKUP(A9,'[1]Исходные данные'!$A:$BF,'[1]Исходные данные'!$BC$3,0)</f>
        <v>7.0137761767150947E-2</v>
      </c>
      <c r="K9" s="12">
        <f>VLOOKUP(A9,'[1]Исходные данные'!$A:$BF,'[1]Исходные данные'!$BE$3,0)</f>
        <v>81</v>
      </c>
      <c r="L9" s="14">
        <f>VLOOKUP(A9,'[1]Исходные данные'!$A:$BF,'[1]Исходные данные'!$AY$3,0)+100%</f>
        <v>0.9994774366573056</v>
      </c>
      <c r="M9" s="12">
        <f>VLOOKUP(A9,'[1]Исходные данные'!$A:$BF,'[1]Исходные данные'!$BA$3,0)</f>
        <v>66</v>
      </c>
      <c r="N9" s="13">
        <f>VLOOKUP(A9,'[1]Исходные данные'!$A:$BF,'[1]Исходные данные'!$BF$3,0)</f>
        <v>390</v>
      </c>
      <c r="O9" s="15">
        <f t="shared" si="0"/>
        <v>3</v>
      </c>
      <c r="P9" t="s">
        <v>112</v>
      </c>
      <c r="Q9" t="str">
        <f>VLOOKUP(A9,'[1]Исходные данные'!A:BK,63,0)</f>
        <v>*</v>
      </c>
    </row>
    <row r="10" spans="1:17" x14ac:dyDescent="0.25">
      <c r="A10" s="6" t="s">
        <v>20</v>
      </c>
      <c r="B10" s="8">
        <f>VLOOKUP(A10,'[1]Исходные данные'!$A:$BF,'[1]Исходные данные'!$P$3,0)</f>
        <v>4.4955752212389379E-2</v>
      </c>
      <c r="C10" s="12">
        <f>VLOOKUP(A10,'[1]Исходные данные'!$A:$BF,'[1]Исходные данные'!$AL$3,0)</f>
        <v>31</v>
      </c>
      <c r="D10" s="9">
        <f>VLOOKUP(A10,'[1]Исходные данные'!$A:$BF,'[1]Исходные данные'!$O$3,0)</f>
        <v>128036.69676377959</v>
      </c>
      <c r="E10" s="12">
        <f>VLOOKUP(A10,'[1]Исходные данные'!$A:$BF,'[1]Исходные данные'!$AP$3,0)</f>
        <v>83</v>
      </c>
      <c r="F10" s="10">
        <f>VLOOKUP(A10,'[1]Исходные данные'!$A:$BF,'[1]Исходные данные'!$AQ$3,0)</f>
        <v>2.7705947543405985E-2</v>
      </c>
      <c r="G10" s="12">
        <f>VLOOKUP(A10,'[1]Исходные данные'!$A:$BF,'[1]Исходные данные'!$AT$3,0)</f>
        <v>7</v>
      </c>
      <c r="H10" s="11">
        <f>VLOOKUP(A10,'[1]Исходные данные'!$A:$BF,'[1]Исходные данные'!$AU$3,0)</f>
        <v>1.3919469912934503</v>
      </c>
      <c r="I10" s="12">
        <f>VLOOKUP(A10,'[1]Исходные данные'!$A:$BF,'[1]Исходные данные'!$AX$3,0)</f>
        <v>60</v>
      </c>
      <c r="J10" s="10">
        <f>VLOOKUP(A10,'[1]Исходные данные'!$A:$BF,'[1]Исходные данные'!$BC$3,0)</f>
        <v>5.9775011648805165E-2</v>
      </c>
      <c r="K10" s="12">
        <f>VLOOKUP(A10,'[1]Исходные данные'!$A:$BF,'[1]Исходные данные'!$BE$3,0)</f>
        <v>79</v>
      </c>
      <c r="L10" s="14">
        <f>VLOOKUP(A10,'[1]Исходные данные'!$A:$BF,'[1]Исходные данные'!$AY$3,0)+100%</f>
        <v>2.4892651040504852</v>
      </c>
      <c r="M10" s="12">
        <f>VLOOKUP(A10,'[1]Исходные данные'!$A:$BF,'[1]Исходные данные'!$BA$3,0)</f>
        <v>85</v>
      </c>
      <c r="N10" s="13">
        <f>VLOOKUP(A10,'[1]Исходные данные'!$A:$BF,'[1]Исходные данные'!$BF$3,0)</f>
        <v>345</v>
      </c>
      <c r="O10" s="15">
        <f t="shared" si="0"/>
        <v>13</v>
      </c>
      <c r="P10" t="s">
        <v>107</v>
      </c>
      <c r="Q10">
        <f>VLOOKUP(A10,'[1]Исходные данные'!A:BK,63,0)</f>
        <v>0</v>
      </c>
    </row>
    <row r="11" spans="1:17" x14ac:dyDescent="0.25">
      <c r="A11" s="6" t="s">
        <v>79</v>
      </c>
      <c r="B11" s="8">
        <f>VLOOKUP(A11,'[1]Исходные данные'!$A:$BF,'[1]Исходные данные'!$P$3,0)</f>
        <v>4.8003611064773473E-2</v>
      </c>
      <c r="C11" s="12">
        <f>VLOOKUP(A11,'[1]Исходные данные'!$A:$BF,'[1]Исходные данные'!$AL$3,0)</f>
        <v>42</v>
      </c>
      <c r="D11" s="9">
        <f>VLOOKUP(A11,'[1]Исходные данные'!$A:$BF,'[1]Исходные данные'!$O$3,0)</f>
        <v>71123.281302125964</v>
      </c>
      <c r="E11" s="12">
        <f>VLOOKUP(A11,'[1]Исходные данные'!$A:$BF,'[1]Исходные данные'!$AP$3,0)</f>
        <v>55</v>
      </c>
      <c r="F11" s="10">
        <f>VLOOKUP(A11,'[1]Исходные данные'!$A:$BF,'[1]Исходные данные'!$AQ$3,0)</f>
        <v>6.704248037044494E-2</v>
      </c>
      <c r="G11" s="12">
        <f>VLOOKUP(A11,'[1]Исходные данные'!$A:$BF,'[1]Исходные данные'!$AT$3,0)</f>
        <v>33</v>
      </c>
      <c r="H11" s="11">
        <f>VLOOKUP(A11,'[1]Исходные данные'!$A:$BF,'[1]Исходные данные'!$AU$3,0)</f>
        <v>1.6442307498236435</v>
      </c>
      <c r="I11" s="12">
        <f>VLOOKUP(A11,'[1]Исходные данные'!$A:$BF,'[1]Исходные данные'!$AX$3,0)</f>
        <v>76</v>
      </c>
      <c r="J11" s="10">
        <f>VLOOKUP(A11,'[1]Исходные данные'!$A:$BF,'[1]Исходные данные'!$BC$3,0)</f>
        <v>7.3386070194580835E-2</v>
      </c>
      <c r="K11" s="12">
        <f>VLOOKUP(A11,'[1]Исходные данные'!$A:$BF,'[1]Исходные данные'!$BE$3,0)</f>
        <v>83</v>
      </c>
      <c r="L11" s="14">
        <f>VLOOKUP(A11,'[1]Исходные данные'!$A:$BF,'[1]Исходные данные'!$AY$3,0)+100%</f>
        <v>1.2263620543207263</v>
      </c>
      <c r="M11" s="12">
        <f>VLOOKUP(A11,'[1]Исходные данные'!$A:$BF,'[1]Исходные данные'!$BA$3,0)</f>
        <v>72</v>
      </c>
      <c r="N11" s="13">
        <f>VLOOKUP(A11,'[1]Исходные данные'!$A:$BF,'[1]Исходные данные'!$BF$3,0)</f>
        <v>361</v>
      </c>
      <c r="O11" s="15">
        <f t="shared" si="0"/>
        <v>9</v>
      </c>
      <c r="P11" t="s">
        <v>112</v>
      </c>
      <c r="Q11">
        <f>VLOOKUP(A11,'[1]Исходные данные'!A:BK,63,0)</f>
        <v>0</v>
      </c>
    </row>
    <row r="12" spans="1:17" x14ac:dyDescent="0.25">
      <c r="A12" s="6" t="s">
        <v>57</v>
      </c>
      <c r="B12" s="8">
        <f>VLOOKUP(A12,'[1]Исходные данные'!$A:$BF,'[1]Исходные данные'!$P$3,0)</f>
        <v>4.8991446054403975E-2</v>
      </c>
      <c r="C12" s="12">
        <f>VLOOKUP(A12,'[1]Исходные данные'!$A:$BF,'[1]Исходные данные'!$AL$3,0)</f>
        <v>52</v>
      </c>
      <c r="D12" s="9">
        <f>VLOOKUP(A12,'[1]Исходные данные'!$A:$BF,'[1]Исходные данные'!$O$3,0)</f>
        <v>98137.675391467114</v>
      </c>
      <c r="E12" s="12">
        <f>VLOOKUP(A12,'[1]Исходные данные'!$A:$BF,'[1]Исходные данные'!$AP$3,0)</f>
        <v>77</v>
      </c>
      <c r="F12" s="10">
        <f>VLOOKUP(A12,'[1]Исходные данные'!$A:$BF,'[1]Исходные данные'!$AQ$3,0)</f>
        <v>0.23001405310384895</v>
      </c>
      <c r="G12" s="12">
        <f>VLOOKUP(A12,'[1]Исходные данные'!$A:$BF,'[1]Исходные данные'!$AT$3,0)</f>
        <v>74</v>
      </c>
      <c r="H12" s="11">
        <f>VLOOKUP(A12,'[1]Исходные данные'!$A:$BF,'[1]Исходные данные'!$AU$3,0)</f>
        <v>1.7654532884503109</v>
      </c>
      <c r="I12" s="12">
        <f>VLOOKUP(A12,'[1]Исходные данные'!$A:$BF,'[1]Исходные данные'!$AX$3,0)</f>
        <v>81</v>
      </c>
      <c r="J12" s="10">
        <f>VLOOKUP(A12,'[1]Исходные данные'!$A:$BF,'[1]Исходные данные'!$BC$3,0)</f>
        <v>-0.11276720765618964</v>
      </c>
      <c r="K12" s="12">
        <f>VLOOKUP(A12,'[1]Исходные данные'!$A:$BF,'[1]Исходные данные'!$BE$3,0)</f>
        <v>19</v>
      </c>
      <c r="L12" s="14">
        <f>VLOOKUP(A12,'[1]Исходные данные'!$A:$BF,'[1]Исходные данные'!$AY$3,0)+100%</f>
        <v>1.2261913834280824</v>
      </c>
      <c r="M12" s="12">
        <f>VLOOKUP(A12,'[1]Исходные данные'!$A:$BF,'[1]Исходные данные'!$BA$3,0)</f>
        <v>71</v>
      </c>
      <c r="N12" s="13">
        <f>VLOOKUP(A12,'[1]Исходные данные'!$A:$BF,'[1]Исходные данные'!$BF$3,0)</f>
        <v>374</v>
      </c>
      <c r="O12" s="15">
        <f t="shared" si="0"/>
        <v>7</v>
      </c>
      <c r="P12" t="s">
        <v>106</v>
      </c>
      <c r="Q12" t="str">
        <f>VLOOKUP(A12,'[1]Исходные данные'!A:BK,63,0)</f>
        <v>*</v>
      </c>
    </row>
    <row r="13" spans="1:17" x14ac:dyDescent="0.25">
      <c r="A13" s="6" t="s">
        <v>12</v>
      </c>
      <c r="B13" s="8">
        <f>VLOOKUP(A13,'[1]Исходные данные'!$A:$BF,'[1]Исходные данные'!$P$3,0)</f>
        <v>4.9437109353891603E-2</v>
      </c>
      <c r="C13" s="12">
        <f>VLOOKUP(A13,'[1]Исходные данные'!$A:$BF,'[1]Исходные данные'!$AL$3,0)</f>
        <v>54</v>
      </c>
      <c r="D13" s="9">
        <f>VLOOKUP(A13,'[1]Исходные данные'!$A:$BF,'[1]Исходные данные'!$O$3,0)</f>
        <v>70734.521186329483</v>
      </c>
      <c r="E13" s="12">
        <f>VLOOKUP(A13,'[1]Исходные данные'!$A:$BF,'[1]Исходные данные'!$AP$3,0)</f>
        <v>53</v>
      </c>
      <c r="F13" s="10">
        <f>VLOOKUP(A13,'[1]Исходные данные'!$A:$BF,'[1]Исходные данные'!$AQ$3,0)</f>
        <v>0.1007164154940029</v>
      </c>
      <c r="G13" s="12">
        <f>VLOOKUP(A13,'[1]Исходные данные'!$A:$BF,'[1]Исходные данные'!$AT$3,0)</f>
        <v>48</v>
      </c>
      <c r="H13" s="11">
        <f>VLOOKUP(A13,'[1]Исходные данные'!$A:$BF,'[1]Исходные данные'!$AU$3,0)</f>
        <v>1.8751531275831235</v>
      </c>
      <c r="I13" s="12">
        <f>VLOOKUP(A13,'[1]Исходные данные'!$A:$BF,'[1]Исходные данные'!$AX$3,0)</f>
        <v>83</v>
      </c>
      <c r="J13" s="10">
        <f>VLOOKUP(A13,'[1]Исходные данные'!$A:$BF,'[1]Исходные данные'!$BC$3,0)</f>
        <v>1.9210520736903845E-2</v>
      </c>
      <c r="K13" s="12">
        <f>VLOOKUP(A13,'[1]Исходные данные'!$A:$BF,'[1]Исходные данные'!$BE$3,0)</f>
        <v>66</v>
      </c>
      <c r="L13" s="14">
        <f>VLOOKUP(A13,'[1]Исходные данные'!$A:$BF,'[1]Исходные данные'!$AY$3,0)+100%</f>
        <v>0.90775173686943145</v>
      </c>
      <c r="M13" s="12">
        <f>VLOOKUP(A13,'[1]Исходные данные'!$A:$BF,'[1]Исходные данные'!$BA$3,0)</f>
        <v>55</v>
      </c>
      <c r="N13" s="13">
        <f>VLOOKUP(A13,'[1]Исходные данные'!$A:$BF,'[1]Исходные данные'!$BF$3,0)</f>
        <v>359</v>
      </c>
      <c r="O13" s="15">
        <f t="shared" si="0"/>
        <v>10</v>
      </c>
      <c r="P13" t="s">
        <v>109</v>
      </c>
      <c r="Q13">
        <f>VLOOKUP(A13,'[1]Исходные данные'!A:BK,63,0)</f>
        <v>0</v>
      </c>
    </row>
    <row r="14" spans="1:17" x14ac:dyDescent="0.25">
      <c r="A14" s="6" t="s">
        <v>34</v>
      </c>
      <c r="B14" s="8">
        <f>VLOOKUP(A14,'[1]Исходные данные'!$A:$BF,'[1]Исходные данные'!$P$3,0)</f>
        <v>5.5191062482909732E-2</v>
      </c>
      <c r="C14" s="12">
        <f>VLOOKUP(A14,'[1]Исходные данные'!$A:$BF,'[1]Исходные данные'!$AL$3,0)</f>
        <v>70</v>
      </c>
      <c r="D14" s="9">
        <f>VLOOKUP(A14,'[1]Исходные данные'!$A:$BF,'[1]Исходные данные'!$O$3,0)</f>
        <v>66237.226724846973</v>
      </c>
      <c r="E14" s="12">
        <f>VLOOKUP(A14,'[1]Исходные данные'!$A:$BF,'[1]Исходные данные'!$AP$3,0)</f>
        <v>47</v>
      </c>
      <c r="F14" s="10">
        <f>VLOOKUP(A14,'[1]Исходные данные'!$A:$BF,'[1]Исходные данные'!$AQ$3,0)</f>
        <v>7.2063972481111474E-2</v>
      </c>
      <c r="G14" s="12">
        <f>VLOOKUP(A14,'[1]Исходные данные'!$A:$BF,'[1]Исходные данные'!$AT$3,0)</f>
        <v>33</v>
      </c>
      <c r="H14" s="11">
        <f>VLOOKUP(A14,'[1]Исходные данные'!$A:$BF,'[1]Исходные данные'!$AU$3,0)</f>
        <v>1.5618728858657829</v>
      </c>
      <c r="I14" s="12">
        <f>VLOOKUP(A14,'[1]Исходные данные'!$A:$BF,'[1]Исходные данные'!$AX$3,0)</f>
        <v>73</v>
      </c>
      <c r="J14" s="10">
        <f>VLOOKUP(A14,'[1]Исходные данные'!$A:$BF,'[1]Исходные данные'!$BC$3,0)</f>
        <v>3.9669299501237466E-2</v>
      </c>
      <c r="K14" s="12">
        <f>VLOOKUP(A14,'[1]Исходные данные'!$A:$BF,'[1]Исходные данные'!$BE$3,0)</f>
        <v>74</v>
      </c>
      <c r="L14" s="14">
        <f>VLOOKUP(A14,'[1]Исходные данные'!$A:$BF,'[1]Исходные данные'!$AY$3,0)+100%</f>
        <v>0.89257456231964472</v>
      </c>
      <c r="M14" s="12">
        <f>VLOOKUP(A14,'[1]Исходные данные'!$A:$BF,'[1]Исходные данные'!$BA$3,0)</f>
        <v>49</v>
      </c>
      <c r="N14" s="13">
        <f>VLOOKUP(A14,'[1]Исходные данные'!$A:$BF,'[1]Исходные данные'!$BF$3,0)</f>
        <v>346</v>
      </c>
      <c r="O14" s="15">
        <f t="shared" si="0"/>
        <v>12</v>
      </c>
      <c r="P14" t="s">
        <v>112</v>
      </c>
      <c r="Q14" t="str">
        <f>VLOOKUP(A14,'[1]Исходные данные'!A:BK,63,0)</f>
        <v>*</v>
      </c>
    </row>
    <row r="15" spans="1:17" x14ac:dyDescent="0.25">
      <c r="A15" s="6" t="s">
        <v>6</v>
      </c>
      <c r="B15" s="8">
        <f>VLOOKUP(A15,'[1]Исходные данные'!$A:$BF,'[1]Исходные данные'!$P$3,0)</f>
        <v>5.7478605977923848E-2</v>
      </c>
      <c r="C15" s="12">
        <f>VLOOKUP(A15,'[1]Исходные данные'!$A:$BF,'[1]Исходные данные'!$AL$3,0)</f>
        <v>77</v>
      </c>
      <c r="D15" s="9">
        <f>VLOOKUP(A15,'[1]Исходные данные'!$A:$BF,'[1]Исходные данные'!$O$3,0)</f>
        <v>63310.208927608204</v>
      </c>
      <c r="E15" s="12">
        <f>VLOOKUP(A15,'[1]Исходные данные'!$A:$BF,'[1]Исходные данные'!$AP$3,0)</f>
        <v>38</v>
      </c>
      <c r="F15" s="10">
        <f>VLOOKUP(A15,'[1]Исходные данные'!$A:$BF,'[1]Исходные данные'!$AQ$3,0)</f>
        <v>0.16885792778649922</v>
      </c>
      <c r="G15" s="12">
        <f>VLOOKUP(A15,'[1]Исходные данные'!$A:$BF,'[1]Исходные данные'!$AT$3,0)</f>
        <v>67</v>
      </c>
      <c r="H15" s="11">
        <f>VLOOKUP(A15,'[1]Исходные данные'!$A:$BF,'[1]Исходные данные'!$AU$3,0)</f>
        <v>1.2930065762830847</v>
      </c>
      <c r="I15" s="12">
        <f>VLOOKUP(A15,'[1]Исходные данные'!$A:$BF,'[1]Исходные данные'!$AX$3,0)</f>
        <v>46</v>
      </c>
      <c r="J15" s="10">
        <f>VLOOKUP(A15,'[1]Исходные данные'!$A:$BF,'[1]Исходные данные'!$BC$3,0)</f>
        <v>5.5623388956722291E-3</v>
      </c>
      <c r="K15" s="12">
        <f>VLOOKUP(A15,'[1]Исходные данные'!$A:$BF,'[1]Исходные данные'!$BE$3,0)</f>
        <v>53</v>
      </c>
      <c r="L15" s="14">
        <f>VLOOKUP(A15,'[1]Исходные данные'!$A:$BF,'[1]Исходные данные'!$AY$3,0)+100%</f>
        <v>0.9658367961479094</v>
      </c>
      <c r="M15" s="12">
        <f>VLOOKUP(A15,'[1]Исходные данные'!$A:$BF,'[1]Исходные данные'!$BA$3,0)</f>
        <v>58</v>
      </c>
      <c r="N15" s="13">
        <f>VLOOKUP(A15,'[1]Исходные данные'!$A:$BF,'[1]Исходные данные'!$BF$3,0)</f>
        <v>339</v>
      </c>
      <c r="O15" s="15">
        <f t="shared" si="0"/>
        <v>16</v>
      </c>
      <c r="P15" t="s">
        <v>106</v>
      </c>
      <c r="Q15">
        <f>VLOOKUP(A15,'[1]Исходные данные'!A:BK,63,0)</f>
        <v>0</v>
      </c>
    </row>
    <row r="16" spans="1:17" x14ac:dyDescent="0.25">
      <c r="A16" s="6" t="s">
        <v>9</v>
      </c>
      <c r="B16" s="8">
        <f>VLOOKUP(A16,'[1]Исходные данные'!$A:$BF,'[1]Исходные данные'!$P$3,0)</f>
        <v>4.9384705130698078E-2</v>
      </c>
      <c r="C16" s="12">
        <f>VLOOKUP(A16,'[1]Исходные данные'!$A:$BF,'[1]Исходные данные'!$AL$3,0)</f>
        <v>54</v>
      </c>
      <c r="D16" s="9">
        <f>VLOOKUP(A16,'[1]Исходные данные'!$A:$BF,'[1]Исходные данные'!$O$3,0)</f>
        <v>65435.757768590389</v>
      </c>
      <c r="E16" s="12">
        <f>VLOOKUP(A16,'[1]Исходные данные'!$A:$BF,'[1]Исходные данные'!$AP$3,0)</f>
        <v>46</v>
      </c>
      <c r="F16" s="10">
        <f>VLOOKUP(A16,'[1]Исходные данные'!$A:$BF,'[1]Исходные данные'!$AQ$3,0)</f>
        <v>0.32004739721889852</v>
      </c>
      <c r="G16" s="12">
        <f>VLOOKUP(A16,'[1]Исходные данные'!$A:$BF,'[1]Исходные данные'!$AT$3,0)</f>
        <v>80</v>
      </c>
      <c r="H16" s="11">
        <f>VLOOKUP(A16,'[1]Исходные данные'!$A:$BF,'[1]Исходные данные'!$AU$3,0)</f>
        <v>1.4528420350122706</v>
      </c>
      <c r="I16" s="12">
        <f>VLOOKUP(A16,'[1]Исходные данные'!$A:$BF,'[1]Исходные данные'!$AX$3,0)</f>
        <v>65</v>
      </c>
      <c r="J16" s="10">
        <f>VLOOKUP(A16,'[1]Исходные данные'!$A:$BF,'[1]Исходные данные'!$BC$3,0)</f>
        <v>-6.3260531075373123E-3</v>
      </c>
      <c r="K16" s="12">
        <f>VLOOKUP(A16,'[1]Исходные данные'!$A:$BF,'[1]Исходные данные'!$BE$3,0)</f>
        <v>44</v>
      </c>
      <c r="L16" s="14">
        <f>VLOOKUP(A16,'[1]Исходные данные'!$A:$BF,'[1]Исходные данные'!$AY$3,0)+100%</f>
        <v>0.97835699511542218</v>
      </c>
      <c r="M16" s="12">
        <f>VLOOKUP(A16,'[1]Исходные данные'!$A:$BF,'[1]Исходные данные'!$BA$3,0)</f>
        <v>60</v>
      </c>
      <c r="N16" s="13">
        <f>VLOOKUP(A16,'[1]Исходные данные'!$A:$BF,'[1]Исходные данные'!$BF$3,0)</f>
        <v>349</v>
      </c>
      <c r="O16" s="15">
        <f t="shared" si="0"/>
        <v>11</v>
      </c>
      <c r="P16" t="s">
        <v>109</v>
      </c>
      <c r="Q16">
        <f>VLOOKUP(A16,'[1]Исходные данные'!A:BK,63,0)</f>
        <v>0</v>
      </c>
    </row>
    <row r="17" spans="1:17" x14ac:dyDescent="0.25">
      <c r="A17" s="6" t="s">
        <v>16</v>
      </c>
      <c r="B17" s="8">
        <f>VLOOKUP(A17,'[1]Исходные данные'!$A:$BF,'[1]Исходные данные'!$P$3,0)</f>
        <v>6.6519805506947666E-2</v>
      </c>
      <c r="C17" s="12">
        <f>VLOOKUP(A17,'[1]Исходные данные'!$A:$BF,'[1]Исходные данные'!$AL$3,0)</f>
        <v>85</v>
      </c>
      <c r="D17" s="9">
        <f>VLOOKUP(A17,'[1]Исходные данные'!$A:$BF,'[1]Исходные данные'!$O$3,0)</f>
        <v>83714.909467117221</v>
      </c>
      <c r="E17" s="12">
        <f>VLOOKUP(A17,'[1]Исходные данные'!$A:$BF,'[1]Исходные данные'!$AP$3,0)</f>
        <v>71</v>
      </c>
      <c r="F17" s="10">
        <f>VLOOKUP(A17,'[1]Исходные данные'!$A:$BF,'[1]Исходные данные'!$AQ$3,0)</f>
        <v>7.724198123499891E-2</v>
      </c>
      <c r="G17" s="12">
        <f>VLOOKUP(A17,'[1]Исходные данные'!$A:$BF,'[1]Исходные данные'!$AT$3,0)</f>
        <v>35</v>
      </c>
      <c r="H17" s="11">
        <f>VLOOKUP(A17,'[1]Исходные данные'!$A:$BF,'[1]Исходные данные'!$AU$3,0)</f>
        <v>0.93128144718606942</v>
      </c>
      <c r="I17" s="12">
        <f>VLOOKUP(A17,'[1]Исходные данные'!$A:$BF,'[1]Исходные данные'!$AX$3,0)</f>
        <v>14</v>
      </c>
      <c r="J17" s="10">
        <f>VLOOKUP(A17,'[1]Исходные данные'!$A:$BF,'[1]Исходные данные'!$BC$3,0)</f>
        <v>-1.4393511518668065E-2</v>
      </c>
      <c r="K17" s="12">
        <f>VLOOKUP(A17,'[1]Исходные данные'!$A:$BF,'[1]Исходные данные'!$BE$3,0)</f>
        <v>39</v>
      </c>
      <c r="L17" s="14">
        <f>VLOOKUP(A17,'[1]Исходные данные'!$A:$BF,'[1]Исходные данные'!$AY$3,0)+100%</f>
        <v>2.0010827070307959</v>
      </c>
      <c r="M17" s="12">
        <f>VLOOKUP(A17,'[1]Исходные данные'!$A:$BF,'[1]Исходные данные'!$BA$3,0)</f>
        <v>83</v>
      </c>
      <c r="N17" s="13">
        <f>VLOOKUP(A17,'[1]Исходные данные'!$A:$BF,'[1]Исходные данные'!$BF$3,0)</f>
        <v>327</v>
      </c>
      <c r="O17" s="15">
        <f t="shared" si="0"/>
        <v>18</v>
      </c>
      <c r="P17" t="s">
        <v>107</v>
      </c>
      <c r="Q17">
        <f>VLOOKUP(A17,'[1]Исходные данные'!A:BK,63,0)</f>
        <v>0</v>
      </c>
    </row>
    <row r="18" spans="1:17" x14ac:dyDescent="0.25">
      <c r="A18" s="6" t="s">
        <v>78</v>
      </c>
      <c r="B18" s="8">
        <f>VLOOKUP(A18,'[1]Исходные данные'!$A:$BF,'[1]Исходные данные'!$P$3,0)</f>
        <v>5.5527230394031325E-2</v>
      </c>
      <c r="C18" s="12">
        <f>VLOOKUP(A18,'[1]Исходные данные'!$A:$BF,'[1]Исходные данные'!$AL$3,0)</f>
        <v>73</v>
      </c>
      <c r="D18" s="9">
        <f>VLOOKUP(A18,'[1]Исходные данные'!$A:$BF,'[1]Исходные данные'!$O$3,0)</f>
        <v>74352.426103756967</v>
      </c>
      <c r="E18" s="12">
        <f>VLOOKUP(A18,'[1]Исходные данные'!$A:$BF,'[1]Исходные данные'!$AP$3,0)</f>
        <v>63</v>
      </c>
      <c r="F18" s="10">
        <f>VLOOKUP(A18,'[1]Исходные данные'!$A:$BF,'[1]Исходные данные'!$AQ$3,0)</f>
        <v>0.1119800924280128</v>
      </c>
      <c r="G18" s="12">
        <f>VLOOKUP(A18,'[1]Исходные данные'!$A:$BF,'[1]Исходные данные'!$AT$3,0)</f>
        <v>50</v>
      </c>
      <c r="H18" s="11">
        <f>VLOOKUP(A18,'[1]Исходные данные'!$A:$BF,'[1]Исходные данные'!$AU$3,0)</f>
        <v>1.1831452137560758</v>
      </c>
      <c r="I18" s="12">
        <f>VLOOKUP(A18,'[1]Исходные данные'!$A:$BF,'[1]Исходные данные'!$AX$3,0)</f>
        <v>34</v>
      </c>
      <c r="J18" s="10">
        <f>VLOOKUP(A18,'[1]Исходные данные'!$A:$BF,'[1]Исходные данные'!$BC$3,0)</f>
        <v>4.496374415179169E-2</v>
      </c>
      <c r="K18" s="12">
        <f>VLOOKUP(A18,'[1]Исходные данные'!$A:$BF,'[1]Исходные данные'!$BE$3,0)</f>
        <v>76</v>
      </c>
      <c r="L18" s="14">
        <f>VLOOKUP(A18,'[1]Исходные данные'!$A:$BF,'[1]Исходные данные'!$AY$3,0)+100%</f>
        <v>0.88332325810225565</v>
      </c>
      <c r="M18" s="12">
        <f>VLOOKUP(A18,'[1]Исходные данные'!$A:$BF,'[1]Исходные данные'!$BA$3,0)</f>
        <v>47</v>
      </c>
      <c r="N18" s="13">
        <f>VLOOKUP(A18,'[1]Исходные данные'!$A:$BF,'[1]Исходные данные'!$BF$3,0)</f>
        <v>343</v>
      </c>
      <c r="O18" s="15">
        <f t="shared" si="0"/>
        <v>15</v>
      </c>
      <c r="P18" t="s">
        <v>99</v>
      </c>
      <c r="Q18">
        <f>VLOOKUP(A18,'[1]Исходные данные'!A:BK,63,0)</f>
        <v>0</v>
      </c>
    </row>
    <row r="19" spans="1:17" x14ac:dyDescent="0.25">
      <c r="A19" s="6" t="s">
        <v>22</v>
      </c>
      <c r="B19" s="8">
        <f>VLOOKUP(A19,'[1]Исходные данные'!$A:$BF,'[1]Исходные данные'!$P$3,0)</f>
        <v>4.8505474992601362E-2</v>
      </c>
      <c r="C19" s="12">
        <f>VLOOKUP(A19,'[1]Исходные данные'!$A:$BF,'[1]Исходные данные'!$AL$3,0)</f>
        <v>48</v>
      </c>
      <c r="D19" s="9">
        <f>VLOOKUP(A19,'[1]Исходные данные'!$A:$BF,'[1]Исходные данные'!$O$3,0)</f>
        <v>89294.218533658757</v>
      </c>
      <c r="E19" s="12">
        <f>VLOOKUP(A19,'[1]Исходные данные'!$A:$BF,'[1]Исходные данные'!$AP$3,0)</f>
        <v>73</v>
      </c>
      <c r="F19" s="10">
        <f>VLOOKUP(A19,'[1]Исходные данные'!$A:$BF,'[1]Исходные данные'!$AQ$3,0)</f>
        <v>9.4445693726107491E-2</v>
      </c>
      <c r="G19" s="12">
        <f>VLOOKUP(A19,'[1]Исходные данные'!$A:$BF,'[1]Исходные данные'!$AT$3,0)</f>
        <v>44</v>
      </c>
      <c r="H19" s="11">
        <f>VLOOKUP(A19,'[1]Исходные данные'!$A:$BF,'[1]Исходные данные'!$AU$3,0)</f>
        <v>1.3312364013643587</v>
      </c>
      <c r="I19" s="12">
        <f>VLOOKUP(A19,'[1]Исходные данные'!$A:$BF,'[1]Исходные данные'!$AX$3,0)</f>
        <v>52</v>
      </c>
      <c r="J19" s="10">
        <f>VLOOKUP(A19,'[1]Исходные данные'!$A:$BF,'[1]Исходные данные'!$BC$3,0)</f>
        <v>2.0711897505695771E-4</v>
      </c>
      <c r="K19" s="12">
        <f>VLOOKUP(A19,'[1]Исходные данные'!$A:$BF,'[1]Исходные данные'!$BE$3,0)</f>
        <v>49</v>
      </c>
      <c r="L19" s="14">
        <f>VLOOKUP(A19,'[1]Исходные данные'!$A:$BF,'[1]Исходные данные'!$AY$3,0)+100%</f>
        <v>1.342858822171525</v>
      </c>
      <c r="M19" s="12">
        <f>VLOOKUP(A19,'[1]Исходные данные'!$A:$BF,'[1]Исходные данные'!$BA$3,0)</f>
        <v>78</v>
      </c>
      <c r="N19" s="13">
        <f>VLOOKUP(A19,'[1]Исходные данные'!$A:$BF,'[1]Исходные данные'!$BF$3,0)</f>
        <v>344</v>
      </c>
      <c r="O19" s="15">
        <f t="shared" si="0"/>
        <v>14</v>
      </c>
      <c r="P19" t="s">
        <v>107</v>
      </c>
      <c r="Q19">
        <f>VLOOKUP(A19,'[1]Исходные данные'!A:BK,63,0)</f>
        <v>0</v>
      </c>
    </row>
    <row r="20" spans="1:17" x14ac:dyDescent="0.25">
      <c r="A20" s="6" t="s">
        <v>38</v>
      </c>
      <c r="B20" s="8">
        <f>VLOOKUP(A20,'[1]Исходные данные'!$A:$BF,'[1]Исходные данные'!$P$3,0)</f>
        <v>5.1422328716595758E-2</v>
      </c>
      <c r="C20" s="12">
        <f>VLOOKUP(A20,'[1]Исходные данные'!$A:$BF,'[1]Исходные данные'!$AL$3,0)</f>
        <v>58</v>
      </c>
      <c r="D20" s="9">
        <f>VLOOKUP(A20,'[1]Исходные данные'!$A:$BF,'[1]Исходные данные'!$O$3,0)</f>
        <v>71547.904210699242</v>
      </c>
      <c r="E20" s="12">
        <f>VLOOKUP(A20,'[1]Исходные данные'!$A:$BF,'[1]Исходные данные'!$AP$3,0)</f>
        <v>55</v>
      </c>
      <c r="F20" s="10">
        <f>VLOOKUP(A20,'[1]Исходные данные'!$A:$BF,'[1]Исходные данные'!$AQ$3,0)</f>
        <v>4.7971135316869168E-2</v>
      </c>
      <c r="G20" s="12">
        <f>VLOOKUP(A20,'[1]Исходные данные'!$A:$BF,'[1]Исходные данные'!$AT$3,0)</f>
        <v>15</v>
      </c>
      <c r="H20" s="11">
        <f>VLOOKUP(A20,'[1]Исходные данные'!$A:$BF,'[1]Исходные данные'!$AU$3,0)</f>
        <v>1.6716815552367374</v>
      </c>
      <c r="I20" s="12">
        <f>VLOOKUP(A20,'[1]Исходные данные'!$A:$BF,'[1]Исходные данные'!$AX$3,0)</f>
        <v>77</v>
      </c>
      <c r="J20" s="10">
        <f>VLOOKUP(A20,'[1]Исходные данные'!$A:$BF,'[1]Исходные данные'!$BC$3,0)</f>
        <v>0.12002507439314765</v>
      </c>
      <c r="K20" s="12">
        <f>VLOOKUP(A20,'[1]Исходные данные'!$A:$BF,'[1]Исходные данные'!$BE$3,0)</f>
        <v>86</v>
      </c>
      <c r="L20" s="14">
        <f>VLOOKUP(A20,'[1]Исходные данные'!$A:$BF,'[1]Исходные данные'!$AY$3,0)+100%</f>
        <v>0.86735820851496748</v>
      </c>
      <c r="M20" s="12">
        <f>VLOOKUP(A20,'[1]Исходные данные'!$A:$BF,'[1]Исходные данные'!$BA$3,0)</f>
        <v>45</v>
      </c>
      <c r="N20" s="13">
        <f>VLOOKUP(A20,'[1]Исходные данные'!$A:$BF,'[1]Исходные данные'!$BF$3,0)</f>
        <v>336</v>
      </c>
      <c r="O20" s="15">
        <f t="shared" si="0"/>
        <v>17</v>
      </c>
      <c r="P20" t="s">
        <v>108</v>
      </c>
      <c r="Q20">
        <f>VLOOKUP(A20,'[1]Исходные данные'!A:BK,63,0)</f>
        <v>0</v>
      </c>
    </row>
    <row r="21" spans="1:17" x14ac:dyDescent="0.25">
      <c r="A21" s="6" t="s">
        <v>86</v>
      </c>
      <c r="B21" s="8">
        <f>VLOOKUP(A21,'[1]Исходные данные'!$A:$BF,'[1]Исходные данные'!$P$3,0)</f>
        <v>5.4698258493882809E-2</v>
      </c>
      <c r="C21" s="12">
        <f>VLOOKUP(A21,'[1]Исходные данные'!$A:$BF,'[1]Исходные данные'!$AL$3,0)</f>
        <v>67</v>
      </c>
      <c r="D21" s="9">
        <f>VLOOKUP(A21,'[1]Исходные данные'!$A:$BF,'[1]Исходные данные'!$O$3,0)</f>
        <v>63502.910613616041</v>
      </c>
      <c r="E21" s="12">
        <f>VLOOKUP(A21,'[1]Исходные данные'!$A:$BF,'[1]Исходные данные'!$AP$3,0)</f>
        <v>38</v>
      </c>
      <c r="F21" s="10">
        <f>VLOOKUP(A21,'[1]Исходные данные'!$A:$BF,'[1]Исходные данные'!$AQ$3,0)</f>
        <v>0.16540926421675997</v>
      </c>
      <c r="G21" s="12">
        <f>VLOOKUP(A21,'[1]Исходные данные'!$A:$BF,'[1]Исходные данные'!$AT$3,0)</f>
        <v>67</v>
      </c>
      <c r="H21" s="11">
        <f>VLOOKUP(A21,'[1]Исходные данные'!$A:$BF,'[1]Исходные данные'!$AU$3,0)</f>
        <v>1.054371686374846</v>
      </c>
      <c r="I21" s="12">
        <f>VLOOKUP(A21,'[1]Исходные данные'!$A:$BF,'[1]Исходные данные'!$AX$3,0)</f>
        <v>25</v>
      </c>
      <c r="J21" s="10">
        <f>VLOOKUP(A21,'[1]Исходные данные'!$A:$BF,'[1]Исходные данные'!$BC$3,0)</f>
        <v>-7.2071107781092932E-3</v>
      </c>
      <c r="K21" s="12">
        <f>VLOOKUP(A21,'[1]Исходные данные'!$A:$BF,'[1]Исходные данные'!$BE$3,0)</f>
        <v>43</v>
      </c>
      <c r="L21" s="14">
        <f>VLOOKUP(A21,'[1]Исходные данные'!$A:$BF,'[1]Исходные данные'!$AY$3,0)+100%</f>
        <v>0.89635910204458957</v>
      </c>
      <c r="M21" s="12">
        <f>VLOOKUP(A21,'[1]Исходные данные'!$A:$BF,'[1]Исходные данные'!$BA$3,0)</f>
        <v>51</v>
      </c>
      <c r="N21" s="13">
        <f>VLOOKUP(A21,'[1]Исходные данные'!$A:$BF,'[1]Исходные данные'!$BF$3,0)</f>
        <v>291</v>
      </c>
      <c r="O21" s="15">
        <f t="shared" si="0"/>
        <v>34</v>
      </c>
      <c r="P21" t="s">
        <v>109</v>
      </c>
      <c r="Q21">
        <f>VLOOKUP(A21,'[1]Исходные данные'!A:BK,63,0)</f>
        <v>0</v>
      </c>
    </row>
    <row r="22" spans="1:17" x14ac:dyDescent="0.25">
      <c r="A22" s="6" t="s">
        <v>53</v>
      </c>
      <c r="B22" s="8">
        <f>VLOOKUP(A22,'[1]Исходные данные'!$A:$BF,'[1]Исходные данные'!$P$3,0)</f>
        <v>5.4878370335771705E-2</v>
      </c>
      <c r="C22" s="12">
        <f>VLOOKUP(A22,'[1]Исходные данные'!$A:$BF,'[1]Исходные данные'!$AL$3,0)</f>
        <v>70</v>
      </c>
      <c r="D22" s="9">
        <f>VLOOKUP(A22,'[1]Исходные данные'!$A:$BF,'[1]Исходные данные'!$O$3,0)</f>
        <v>57702.256713569921</v>
      </c>
      <c r="E22" s="12">
        <f>VLOOKUP(A22,'[1]Исходные данные'!$A:$BF,'[1]Исходные данные'!$AP$3,0)</f>
        <v>18</v>
      </c>
      <c r="F22" s="10">
        <f>VLOOKUP(A22,'[1]Исходные данные'!$A:$BF,'[1]Исходные данные'!$AQ$3,0)</f>
        <v>0.15717241379310345</v>
      </c>
      <c r="G22" s="12">
        <f>VLOOKUP(A22,'[1]Исходные данные'!$A:$BF,'[1]Исходные данные'!$AT$3,0)</f>
        <v>64</v>
      </c>
      <c r="H22" s="11">
        <f>VLOOKUP(A22,'[1]Исходные данные'!$A:$BF,'[1]Исходные данные'!$AU$3,0)</f>
        <v>1.420534169394055</v>
      </c>
      <c r="I22" s="12">
        <f>VLOOKUP(A22,'[1]Исходные данные'!$A:$BF,'[1]Исходные данные'!$AX$3,0)</f>
        <v>61</v>
      </c>
      <c r="J22" s="10">
        <f>VLOOKUP(A22,'[1]Исходные данные'!$A:$BF,'[1]Исходные данные'!$BC$3,0)</f>
        <v>-2.179234535209533E-2</v>
      </c>
      <c r="K22" s="12">
        <f>VLOOKUP(A22,'[1]Исходные данные'!$A:$BF,'[1]Исходные данные'!$BE$3,0)</f>
        <v>35</v>
      </c>
      <c r="L22" s="14">
        <f>VLOOKUP(A22,'[1]Исходные данные'!$A:$BF,'[1]Исходные данные'!$AY$3,0)+100%</f>
        <v>0.96231828842703027</v>
      </c>
      <c r="M22" s="12">
        <f>VLOOKUP(A22,'[1]Исходные данные'!$A:$BF,'[1]Исходные данные'!$BA$3,0)</f>
        <v>57</v>
      </c>
      <c r="N22" s="13">
        <f>VLOOKUP(A22,'[1]Исходные данные'!$A:$BF,'[1]Исходные данные'!$BF$3,0)</f>
        <v>305</v>
      </c>
      <c r="O22" s="15">
        <f t="shared" si="0"/>
        <v>29</v>
      </c>
      <c r="P22" t="s">
        <v>111</v>
      </c>
      <c r="Q22">
        <f>VLOOKUP(A22,'[1]Исходные данные'!A:BK,63,0)</f>
        <v>0</v>
      </c>
    </row>
    <row r="23" spans="1:17" x14ac:dyDescent="0.25">
      <c r="A23" s="6" t="s">
        <v>4</v>
      </c>
      <c r="B23" s="8">
        <f>VLOOKUP(A23,'[1]Исходные данные'!$A:$BF,'[1]Исходные данные'!$P$3,0)</f>
        <v>3.8967162582515799E-2</v>
      </c>
      <c r="C23" s="12">
        <f>VLOOKUP(A23,'[1]Исходные данные'!$A:$BF,'[1]Исходные данные'!$AL$3,0)</f>
        <v>13</v>
      </c>
      <c r="D23" s="9">
        <f>VLOOKUP(A23,'[1]Исходные данные'!$A:$BF,'[1]Исходные данные'!$O$3,0)</f>
        <v>106829.88799349823</v>
      </c>
      <c r="E23" s="12">
        <f>VLOOKUP(A23,'[1]Исходные данные'!$A:$BF,'[1]Исходные данные'!$AP$3,0)</f>
        <v>81</v>
      </c>
      <c r="F23" s="10">
        <f>VLOOKUP(A23,'[1]Исходные данные'!$A:$BF,'[1]Исходные данные'!$AQ$3,0)</f>
        <v>0.3814508899987194</v>
      </c>
      <c r="G23" s="12">
        <f>VLOOKUP(A23,'[1]Исходные данные'!$A:$BF,'[1]Исходные данные'!$AT$3,0)</f>
        <v>82</v>
      </c>
      <c r="H23" s="11">
        <f>VLOOKUP(A23,'[1]Исходные данные'!$A:$BF,'[1]Исходные данные'!$AU$3,0)</f>
        <v>0.42107993453229875</v>
      </c>
      <c r="I23" s="12">
        <f>VLOOKUP(A23,'[1]Исходные данные'!$A:$BF,'[1]Исходные данные'!$AX$3,0)</f>
        <v>1</v>
      </c>
      <c r="J23" s="10">
        <f>VLOOKUP(A23,'[1]Исходные данные'!$A:$BF,'[1]Исходные данные'!$BC$3,0)</f>
        <v>3.582721511257074E-2</v>
      </c>
      <c r="K23" s="12">
        <f>VLOOKUP(A23,'[1]Исходные данные'!$A:$BF,'[1]Исходные данные'!$BE$3,0)</f>
        <v>71</v>
      </c>
      <c r="L23" s="14">
        <f>VLOOKUP(A23,'[1]Исходные данные'!$A:$BF,'[1]Исходные данные'!$AY$3,0)+100%</f>
        <v>0.9830368039749614</v>
      </c>
      <c r="M23" s="12">
        <f>VLOOKUP(A23,'[1]Исходные данные'!$A:$BF,'[1]Исходные данные'!$BA$3,0)</f>
        <v>61</v>
      </c>
      <c r="N23" s="13">
        <f>VLOOKUP(A23,'[1]Исходные данные'!$A:$BF,'[1]Исходные данные'!$BF$3,0)</f>
        <v>309</v>
      </c>
      <c r="O23" s="15">
        <f t="shared" si="0"/>
        <v>25</v>
      </c>
      <c r="P23" t="s">
        <v>99</v>
      </c>
      <c r="Q23">
        <f>VLOOKUP(A23,'[1]Исходные данные'!A:BK,63,0)</f>
        <v>0</v>
      </c>
    </row>
    <row r="24" spans="1:17" x14ac:dyDescent="0.25">
      <c r="A24" s="6" t="s">
        <v>41</v>
      </c>
      <c r="B24" s="8">
        <f>VLOOKUP(A24,'[1]Исходные данные'!$A:$BF,'[1]Исходные данные'!$P$3,0)</f>
        <v>5.9270906023372698E-2</v>
      </c>
      <c r="C24" s="12">
        <f>VLOOKUP(A24,'[1]Исходные данные'!$A:$BF,'[1]Исходные данные'!$AL$3,0)</f>
        <v>78</v>
      </c>
      <c r="D24" s="9">
        <f>VLOOKUP(A24,'[1]Исходные данные'!$A:$BF,'[1]Исходные данные'!$O$3,0)</f>
        <v>55980.238104321863</v>
      </c>
      <c r="E24" s="12">
        <f>VLOOKUP(A24,'[1]Исходные данные'!$A:$BF,'[1]Исходные данные'!$AP$3,0)</f>
        <v>14</v>
      </c>
      <c r="F24" s="10">
        <f>VLOOKUP(A24,'[1]Исходные данные'!$A:$BF,'[1]Исходные данные'!$AQ$3,0)</f>
        <v>0.26353565298798565</v>
      </c>
      <c r="G24" s="12">
        <f>VLOOKUP(A24,'[1]Исходные данные'!$A:$BF,'[1]Исходные данные'!$AT$3,0)</f>
        <v>77</v>
      </c>
      <c r="H24" s="11">
        <f>VLOOKUP(A24,'[1]Исходные данные'!$A:$BF,'[1]Исходные данные'!$AU$3,0)</f>
        <v>1.3552839697915624</v>
      </c>
      <c r="I24" s="12">
        <f>VLOOKUP(A24,'[1]Исходные данные'!$A:$BF,'[1]Исходные данные'!$AX$3,0)</f>
        <v>54</v>
      </c>
      <c r="J24" s="10">
        <f>VLOOKUP(A24,'[1]Исходные данные'!$A:$BF,'[1]Исходные данные'!$BC$3,0)</f>
        <v>-4.5723681172004177E-2</v>
      </c>
      <c r="K24" s="12">
        <f>VLOOKUP(A24,'[1]Исходные данные'!$A:$BF,'[1]Исходные данные'!$BE$3,0)</f>
        <v>28</v>
      </c>
      <c r="L24" s="14">
        <f>VLOOKUP(A24,'[1]Исходные данные'!$A:$BF,'[1]Исходные данные'!$AY$3,0)+100%</f>
        <v>0.94658323764819763</v>
      </c>
      <c r="M24" s="12">
        <f>VLOOKUP(A24,'[1]Исходные данные'!$A:$BF,'[1]Исходные данные'!$BA$3,0)</f>
        <v>56</v>
      </c>
      <c r="N24" s="13">
        <f>VLOOKUP(A24,'[1]Исходные данные'!$A:$BF,'[1]Исходные данные'!$BF$3,0)</f>
        <v>307</v>
      </c>
      <c r="O24" s="15">
        <f t="shared" si="0"/>
        <v>27</v>
      </c>
      <c r="P24" t="s">
        <v>111</v>
      </c>
      <c r="Q24">
        <f>VLOOKUP(A24,'[1]Исходные данные'!A:BK,63,0)</f>
        <v>0</v>
      </c>
    </row>
    <row r="25" spans="1:17" x14ac:dyDescent="0.25">
      <c r="A25" s="6" t="s">
        <v>19</v>
      </c>
      <c r="B25" s="8">
        <f>VLOOKUP(A25,'[1]Исходные данные'!$A:$BF,'[1]Исходные данные'!$P$3,0)</f>
        <v>6.0597777645730586E-2</v>
      </c>
      <c r="C25" s="12">
        <f>VLOOKUP(A25,'[1]Исходные данные'!$A:$BF,'[1]Исходные данные'!$AL$3,0)</f>
        <v>82</v>
      </c>
      <c r="D25" s="9">
        <f>VLOOKUP(A25,'[1]Исходные данные'!$A:$BF,'[1]Исходные данные'!$O$3,0)</f>
        <v>98841.831819964747</v>
      </c>
      <c r="E25" s="12">
        <f>VLOOKUP(A25,'[1]Исходные данные'!$A:$BF,'[1]Исходные данные'!$AP$3,0)</f>
        <v>79</v>
      </c>
      <c r="F25" s="10">
        <f>VLOOKUP(A25,'[1]Исходные данные'!$A:$BF,'[1]Исходные данные'!$AQ$3,0)</f>
        <v>0.13816272965879264</v>
      </c>
      <c r="G25" s="12">
        <f>VLOOKUP(A25,'[1]Исходные данные'!$A:$BF,'[1]Исходные данные'!$AT$3,0)</f>
        <v>62</v>
      </c>
      <c r="H25" s="11">
        <f>VLOOKUP(A25,'[1]Исходные данные'!$A:$BF,'[1]Исходные данные'!$AU$3,0)</f>
        <v>0.72977137501217026</v>
      </c>
      <c r="I25" s="12">
        <f>VLOOKUP(A25,'[1]Исходные данные'!$A:$BF,'[1]Исходные данные'!$AX$3,0)</f>
        <v>6</v>
      </c>
      <c r="J25" s="10">
        <f>VLOOKUP(A25,'[1]Исходные данные'!$A:$BF,'[1]Исходные данные'!$BC$3,0)</f>
        <v>-0.29389151578057127</v>
      </c>
      <c r="K25" s="12">
        <f>VLOOKUP(A25,'[1]Исходные данные'!$A:$BF,'[1]Исходные данные'!$BE$3,0)</f>
        <v>5</v>
      </c>
      <c r="L25" s="14">
        <f>VLOOKUP(A25,'[1]Исходные данные'!$A:$BF,'[1]Исходные данные'!$AY$3,0)+100%</f>
        <v>1.4084924411593773</v>
      </c>
      <c r="M25" s="12">
        <f>VLOOKUP(A25,'[1]Исходные данные'!$A:$BF,'[1]Исходные данные'!$BA$3,0)</f>
        <v>80</v>
      </c>
      <c r="N25" s="13">
        <f>VLOOKUP(A25,'[1]Исходные данные'!$A:$BF,'[1]Исходные данные'!$BF$3,0)</f>
        <v>314</v>
      </c>
      <c r="O25" s="15">
        <f t="shared" si="0"/>
        <v>21</v>
      </c>
      <c r="P25" t="s">
        <v>109</v>
      </c>
      <c r="Q25">
        <f>VLOOKUP(A25,'[1]Исходные данные'!A:BK,63,0)</f>
        <v>0</v>
      </c>
    </row>
    <row r="26" spans="1:17" x14ac:dyDescent="0.25">
      <c r="A26" s="6" t="s">
        <v>11</v>
      </c>
      <c r="B26" s="8">
        <f>VLOOKUP(A26,'[1]Исходные данные'!$A:$BF,'[1]Исходные данные'!$P$3,0)</f>
        <v>5.3850195406683413E-2</v>
      </c>
      <c r="C26" s="12">
        <f>VLOOKUP(A26,'[1]Исходные данные'!$A:$BF,'[1]Исходные данные'!$AL$3,0)</f>
        <v>65</v>
      </c>
      <c r="D26" s="9">
        <f>VLOOKUP(A26,'[1]Исходные данные'!$A:$BF,'[1]Исходные данные'!$O$3,0)</f>
        <v>76502.362507350888</v>
      </c>
      <c r="E26" s="12">
        <f>VLOOKUP(A26,'[1]Исходные данные'!$A:$BF,'[1]Исходные данные'!$AP$3,0)</f>
        <v>66</v>
      </c>
      <c r="F26" s="10">
        <f>VLOOKUP(A26,'[1]Исходные данные'!$A:$BF,'[1]Исходные данные'!$AQ$3,0)</f>
        <v>5.1468531468531468E-2</v>
      </c>
      <c r="G26" s="12">
        <f>VLOOKUP(A26,'[1]Исходные данные'!$A:$BF,'[1]Исходные данные'!$AT$3,0)</f>
        <v>22</v>
      </c>
      <c r="H26" s="11">
        <f>VLOOKUP(A26,'[1]Исходные данные'!$A:$BF,'[1]Исходные данные'!$AU$3,0)</f>
        <v>0.91837642021803123</v>
      </c>
      <c r="I26" s="12">
        <f>VLOOKUP(A26,'[1]Исходные данные'!$A:$BF,'[1]Исходные данные'!$AX$3,0)</f>
        <v>12</v>
      </c>
      <c r="J26" s="10">
        <f>VLOOKUP(A26,'[1]Исходные данные'!$A:$BF,'[1]Исходные данные'!$BC$3,0)</f>
        <v>1.0744037023851905E-2</v>
      </c>
      <c r="K26" s="12">
        <f>VLOOKUP(A26,'[1]Исходные данные'!$A:$BF,'[1]Исходные данные'!$BE$3,0)</f>
        <v>59</v>
      </c>
      <c r="L26" s="14">
        <f>VLOOKUP(A26,'[1]Исходные данные'!$A:$BF,'[1]Исходные данные'!$AY$3,0)+100%</f>
        <v>1.3365965204139778</v>
      </c>
      <c r="M26" s="12">
        <f>VLOOKUP(A26,'[1]Исходные данные'!$A:$BF,'[1]Исходные данные'!$BA$3,0)</f>
        <v>76</v>
      </c>
      <c r="N26" s="13">
        <f>VLOOKUP(A26,'[1]Исходные данные'!$A:$BF,'[1]Исходные данные'!$BF$3,0)</f>
        <v>300</v>
      </c>
      <c r="O26" s="15">
        <f t="shared" si="0"/>
        <v>30</v>
      </c>
      <c r="P26" t="s">
        <v>112</v>
      </c>
      <c r="Q26">
        <f>VLOOKUP(A26,'[1]Исходные данные'!A:BK,63,0)</f>
        <v>0</v>
      </c>
    </row>
    <row r="27" spans="1:17" x14ac:dyDescent="0.25">
      <c r="A27" s="6" t="s">
        <v>60</v>
      </c>
      <c r="B27" s="8">
        <f>VLOOKUP(A27,'[1]Исходные данные'!$A:$BF,'[1]Исходные данные'!$P$3,0)</f>
        <v>6.7071566520050432E-2</v>
      </c>
      <c r="C27" s="12">
        <f>VLOOKUP(A27,'[1]Исходные данные'!$A:$BF,'[1]Исходные данные'!$AL$3,0)</f>
        <v>86</v>
      </c>
      <c r="D27" s="9">
        <f>VLOOKUP(A27,'[1]Исходные данные'!$A:$BF,'[1]Исходные данные'!$O$3,0)</f>
        <v>64855.000178693364</v>
      </c>
      <c r="E27" s="12">
        <f>VLOOKUP(A27,'[1]Исходные данные'!$A:$BF,'[1]Исходные данные'!$AP$3,0)</f>
        <v>42</v>
      </c>
      <c r="F27" s="10">
        <f>VLOOKUP(A27,'[1]Исходные данные'!$A:$BF,'[1]Исходные данные'!$AQ$3,0)</f>
        <v>8.6192506714821177E-2</v>
      </c>
      <c r="G27" s="12">
        <f>VLOOKUP(A27,'[1]Исходные данные'!$A:$BF,'[1]Исходные данные'!$AT$3,0)</f>
        <v>39</v>
      </c>
      <c r="H27" s="11">
        <f>VLOOKUP(A27,'[1]Исходные данные'!$A:$BF,'[1]Исходные данные'!$AU$3,0)</f>
        <v>1.3705319291013691</v>
      </c>
      <c r="I27" s="12">
        <f>VLOOKUP(A27,'[1]Исходные данные'!$A:$BF,'[1]Исходные данные'!$AX$3,0)</f>
        <v>56</v>
      </c>
      <c r="J27" s="10">
        <f>VLOOKUP(A27,'[1]Исходные данные'!$A:$BF,'[1]Исходные данные'!$BC$3,0)</f>
        <v>6.1652697151206325E-2</v>
      </c>
      <c r="K27" s="12">
        <f>VLOOKUP(A27,'[1]Исходные данные'!$A:$BF,'[1]Исходные данные'!$BE$3,0)</f>
        <v>80</v>
      </c>
      <c r="L27" s="14">
        <f>VLOOKUP(A27,'[1]Исходные данные'!$A:$BF,'[1]Исходные данные'!$AY$3,0)+100%</f>
        <v>0.69344364746090537</v>
      </c>
      <c r="M27" s="12">
        <f>VLOOKUP(A27,'[1]Исходные данные'!$A:$BF,'[1]Исходные данные'!$BA$3,0)</f>
        <v>17</v>
      </c>
      <c r="N27" s="13">
        <f>VLOOKUP(A27,'[1]Исходные данные'!$A:$BF,'[1]Исходные данные'!$BF$3,0)</f>
        <v>320</v>
      </c>
      <c r="O27" s="15">
        <f t="shared" si="0"/>
        <v>20</v>
      </c>
      <c r="P27" t="s">
        <v>108</v>
      </c>
      <c r="Q27" t="str">
        <f>VLOOKUP(A27,'[1]Исходные данные'!A:BK,63,0)</f>
        <v>*</v>
      </c>
    </row>
    <row r="28" spans="1:17" x14ac:dyDescent="0.25">
      <c r="A28" s="6" t="s">
        <v>15</v>
      </c>
      <c r="B28" s="8">
        <f>VLOOKUP(A28,'[1]Исходные данные'!$A:$BF,'[1]Исходные данные'!$P$3,0)</f>
        <v>4.6477834164226149E-2</v>
      </c>
      <c r="C28" s="12">
        <f>VLOOKUP(A28,'[1]Исходные данные'!$A:$BF,'[1]Исходные данные'!$AL$3,0)</f>
        <v>36</v>
      </c>
      <c r="D28" s="9">
        <f>VLOOKUP(A28,'[1]Исходные данные'!$A:$BF,'[1]Исходные данные'!$O$3,0)</f>
        <v>73993.206014255033</v>
      </c>
      <c r="E28" s="12">
        <f>VLOOKUP(A28,'[1]Исходные данные'!$A:$BF,'[1]Исходные данные'!$AP$3,0)</f>
        <v>63</v>
      </c>
      <c r="F28" s="10">
        <f>VLOOKUP(A28,'[1]Исходные данные'!$A:$BF,'[1]Исходные данные'!$AQ$3,0)</f>
        <v>0.26001763103061387</v>
      </c>
      <c r="G28" s="12">
        <f>VLOOKUP(A28,'[1]Исходные данные'!$A:$BF,'[1]Исходные данные'!$AT$3,0)</f>
        <v>77</v>
      </c>
      <c r="H28" s="11">
        <f>VLOOKUP(A28,'[1]Исходные данные'!$A:$BF,'[1]Исходные данные'!$AU$3,0)</f>
        <v>1.3326526069914519</v>
      </c>
      <c r="I28" s="12">
        <f>VLOOKUP(A28,'[1]Исходные данные'!$A:$BF,'[1]Исходные данные'!$AX$3,0)</f>
        <v>52</v>
      </c>
      <c r="J28" s="10">
        <f>VLOOKUP(A28,'[1]Исходные данные'!$A:$BF,'[1]Исходные данные'!$BC$3,0)</f>
        <v>-2.0192742306687512E-2</v>
      </c>
      <c r="K28" s="12">
        <f>VLOOKUP(A28,'[1]Исходные данные'!$A:$BF,'[1]Исходные данные'!$BE$3,0)</f>
        <v>36</v>
      </c>
      <c r="L28" s="14">
        <f>VLOOKUP(A28,'[1]Исходные данные'!$A:$BF,'[1]Исходные данные'!$AY$3,0)+100%</f>
        <v>0.89395023467496748</v>
      </c>
      <c r="M28" s="12">
        <f>VLOOKUP(A28,'[1]Исходные данные'!$A:$BF,'[1]Исходные данные'!$BA$3,0)</f>
        <v>50</v>
      </c>
      <c r="N28" s="13">
        <f>VLOOKUP(A28,'[1]Исходные данные'!$A:$BF,'[1]Исходные данные'!$BF$3,0)</f>
        <v>314</v>
      </c>
      <c r="O28" s="15">
        <f t="shared" si="0"/>
        <v>21</v>
      </c>
      <c r="P28" t="s">
        <v>109</v>
      </c>
      <c r="Q28" t="str">
        <f>VLOOKUP(A28,'[1]Исходные данные'!A:BK,63,0)</f>
        <v>*</v>
      </c>
    </row>
    <row r="29" spans="1:17" x14ac:dyDescent="0.25">
      <c r="A29" s="6" t="s">
        <v>65</v>
      </c>
      <c r="B29" s="8">
        <f>VLOOKUP(A29,'[1]Исходные данные'!$A:$BF,'[1]Исходные данные'!$P$3,0)</f>
        <v>3.5285158233203585E-2</v>
      </c>
      <c r="C29" s="12">
        <f>VLOOKUP(A29,'[1]Исходные данные'!$A:$BF,'[1]Исходные данные'!$AL$3,0)</f>
        <v>7</v>
      </c>
      <c r="D29" s="9">
        <f>VLOOKUP(A29,'[1]Исходные данные'!$A:$BF,'[1]Исходные данные'!$O$3,0)</f>
        <v>74544.264880095943</v>
      </c>
      <c r="E29" s="12">
        <f>VLOOKUP(A29,'[1]Исходные данные'!$A:$BF,'[1]Исходные данные'!$AP$3,0)</f>
        <v>64</v>
      </c>
      <c r="F29" s="10">
        <f>VLOOKUP(A29,'[1]Исходные данные'!$A:$BF,'[1]Исходные данные'!$AQ$3,0)</f>
        <v>0.1927585308674134</v>
      </c>
      <c r="G29" s="12">
        <f>VLOOKUP(A29,'[1]Исходные данные'!$A:$BF,'[1]Исходные данные'!$AT$3,0)</f>
        <v>72</v>
      </c>
      <c r="H29" s="11">
        <f>VLOOKUP(A29,'[1]Исходные данные'!$A:$BF,'[1]Исходные данные'!$AU$3,0)</f>
        <v>1.4506626925934718</v>
      </c>
      <c r="I29" s="12">
        <f>VLOOKUP(A29,'[1]Исходные данные'!$A:$BF,'[1]Исходные данные'!$AX$3,0)</f>
        <v>65</v>
      </c>
      <c r="J29" s="10">
        <f>VLOOKUP(A29,'[1]Исходные данные'!$A:$BF,'[1]Исходные данные'!$BC$3,0)</f>
        <v>2.4619107240831141E-3</v>
      </c>
      <c r="K29" s="12">
        <f>VLOOKUP(A29,'[1]Исходные данные'!$A:$BF,'[1]Исходные данные'!$BE$3,0)</f>
        <v>51</v>
      </c>
      <c r="L29" s="14">
        <f>VLOOKUP(A29,'[1]Исходные данные'!$A:$BF,'[1]Исходные данные'!$AY$3,0)+100%</f>
        <v>0.99601982592176153</v>
      </c>
      <c r="M29" s="12">
        <f>VLOOKUP(A29,'[1]Исходные данные'!$A:$BF,'[1]Исходные данные'!$BA$3,0)</f>
        <v>65</v>
      </c>
      <c r="N29" s="13">
        <f>VLOOKUP(A29,'[1]Исходные данные'!$A:$BF,'[1]Исходные данные'!$BF$3,0)</f>
        <v>324</v>
      </c>
      <c r="O29" s="15">
        <f t="shared" si="0"/>
        <v>19</v>
      </c>
      <c r="P29" t="s">
        <v>106</v>
      </c>
      <c r="Q29">
        <f>VLOOKUP(A29,'[1]Исходные данные'!A:BK,63,0)</f>
        <v>0</v>
      </c>
    </row>
    <row r="30" spans="1:17" x14ac:dyDescent="0.25">
      <c r="A30" s="6" t="s">
        <v>81</v>
      </c>
      <c r="B30" s="8">
        <f>VLOOKUP(A30,'[1]Исходные данные'!$A:$BF,'[1]Исходные данные'!$P$3,0)</f>
        <v>5.7096208920219001E-2</v>
      </c>
      <c r="C30" s="12">
        <f>VLOOKUP(A30,'[1]Исходные данные'!$A:$BF,'[1]Исходные данные'!$AL$3,0)</f>
        <v>76</v>
      </c>
      <c r="D30" s="9">
        <f>VLOOKUP(A30,'[1]Исходные данные'!$A:$BF,'[1]Исходные данные'!$O$3,0)</f>
        <v>67458.24620971494</v>
      </c>
      <c r="E30" s="12">
        <f>VLOOKUP(A30,'[1]Исходные данные'!$A:$BF,'[1]Исходные данные'!$AP$3,0)</f>
        <v>48</v>
      </c>
      <c r="F30" s="10">
        <f>VLOOKUP(A30,'[1]Исходные данные'!$A:$BF,'[1]Исходные данные'!$AQ$3,0)</f>
        <v>0.10071716718960108</v>
      </c>
      <c r="G30" s="12">
        <f>VLOOKUP(A30,'[1]Исходные данные'!$A:$BF,'[1]Исходные данные'!$AT$3,0)</f>
        <v>48</v>
      </c>
      <c r="H30" s="11">
        <f>VLOOKUP(A30,'[1]Исходные данные'!$A:$BF,'[1]Исходные данные'!$AU$3,0)</f>
        <v>1.6242776710803839</v>
      </c>
      <c r="I30" s="12">
        <f>VLOOKUP(A30,'[1]Исходные данные'!$A:$BF,'[1]Исходные данные'!$AX$3,0)</f>
        <v>74</v>
      </c>
      <c r="J30" s="10">
        <f>VLOOKUP(A30,'[1]Исходные данные'!$A:$BF,'[1]Исходные данные'!$BC$3,0)</f>
        <v>-0.10527808515296998</v>
      </c>
      <c r="K30" s="12">
        <f>VLOOKUP(A30,'[1]Исходные данные'!$A:$BF,'[1]Исходные данные'!$BE$3,0)</f>
        <v>21</v>
      </c>
      <c r="L30" s="14">
        <f>VLOOKUP(A30,'[1]Исходные данные'!$A:$BF,'[1]Исходные данные'!$AY$3,0)+100%</f>
        <v>0.81772399766575199</v>
      </c>
      <c r="M30" s="12">
        <f>VLOOKUP(A30,'[1]Исходные данные'!$A:$BF,'[1]Исходные данные'!$BA$3,0)</f>
        <v>40</v>
      </c>
      <c r="N30" s="13">
        <f>VLOOKUP(A30,'[1]Исходные данные'!$A:$BF,'[1]Исходные данные'!$BF$3,0)</f>
        <v>307</v>
      </c>
      <c r="O30" s="15">
        <f t="shared" si="0"/>
        <v>27</v>
      </c>
      <c r="P30" t="s">
        <v>110</v>
      </c>
      <c r="Q30" t="str">
        <f>VLOOKUP(A30,'[1]Исходные данные'!A:BK,63,0)</f>
        <v>*</v>
      </c>
    </row>
    <row r="31" spans="1:17" x14ac:dyDescent="0.25">
      <c r="A31" s="6" t="s">
        <v>35</v>
      </c>
      <c r="B31" s="8">
        <f>VLOOKUP(A31,'[1]Исходные данные'!$A:$BF,'[1]Исходные данные'!$P$3,0)</f>
        <v>2.8895779122591881E-2</v>
      </c>
      <c r="C31" s="12">
        <f>VLOOKUP(A31,'[1]Исходные данные'!$A:$BF,'[1]Исходные данные'!$AL$3,0)</f>
        <v>4</v>
      </c>
      <c r="D31" s="9">
        <f>VLOOKUP(A31,'[1]Исходные данные'!$A:$BF,'[1]Исходные данные'!$O$3,0)</f>
        <v>95871.759515813683</v>
      </c>
      <c r="E31" s="12">
        <f>VLOOKUP(A31,'[1]Исходные данные'!$A:$BF,'[1]Исходные данные'!$AP$3,0)</f>
        <v>76</v>
      </c>
      <c r="F31" s="10">
        <f>VLOOKUP(A31,'[1]Исходные данные'!$A:$BF,'[1]Исходные данные'!$AQ$3,0)</f>
        <v>0.17362938019572766</v>
      </c>
      <c r="G31" s="12">
        <f>VLOOKUP(A31,'[1]Исходные данные'!$A:$BF,'[1]Исходные данные'!$AT$3,0)</f>
        <v>68</v>
      </c>
      <c r="H31" s="11">
        <f>VLOOKUP(A31,'[1]Исходные данные'!$A:$BF,'[1]Исходные данные'!$AU$3,0)</f>
        <v>1.2647236504084178</v>
      </c>
      <c r="I31" s="12">
        <f>VLOOKUP(A31,'[1]Исходные данные'!$A:$BF,'[1]Исходные данные'!$AX$3,0)</f>
        <v>44</v>
      </c>
      <c r="J31" s="10">
        <f>VLOOKUP(A31,'[1]Исходные данные'!$A:$BF,'[1]Исходные данные'!$BC$3,0)</f>
        <v>5.7459429657036949E-4</v>
      </c>
      <c r="K31" s="12">
        <f>VLOOKUP(A31,'[1]Исходные данные'!$A:$BF,'[1]Исходные данные'!$BE$3,0)</f>
        <v>50</v>
      </c>
      <c r="L31" s="14">
        <f>VLOOKUP(A31,'[1]Исходные данные'!$A:$BF,'[1]Исходные данные'!$AY$3,0)+100%</f>
        <v>1.073075537444415</v>
      </c>
      <c r="M31" s="12">
        <f>VLOOKUP(A31,'[1]Исходные данные'!$A:$BF,'[1]Исходные данные'!$BA$3,0)</f>
        <v>68</v>
      </c>
      <c r="N31" s="13">
        <f>VLOOKUP(A31,'[1]Исходные данные'!$A:$BF,'[1]Исходные данные'!$BF$3,0)</f>
        <v>310</v>
      </c>
      <c r="O31" s="15">
        <f t="shared" si="0"/>
        <v>24</v>
      </c>
      <c r="P31" t="s">
        <v>106</v>
      </c>
      <c r="Q31">
        <f>VLOOKUP(A31,'[1]Исходные данные'!A:BK,63,0)</f>
        <v>0</v>
      </c>
    </row>
    <row r="32" spans="1:17" x14ac:dyDescent="0.25">
      <c r="A32" s="6" t="s">
        <v>71</v>
      </c>
      <c r="B32" s="8">
        <f>VLOOKUP(A32,'[1]Исходные данные'!$A:$BF,'[1]Исходные данные'!$P$3,0)</f>
        <v>4.8046096680967168E-2</v>
      </c>
      <c r="C32" s="12">
        <f>VLOOKUP(A32,'[1]Исходные данные'!$A:$BF,'[1]Исходные данные'!$AL$3,0)</f>
        <v>42</v>
      </c>
      <c r="D32" s="9">
        <f>VLOOKUP(A32,'[1]Исходные данные'!$A:$BF,'[1]Исходные данные'!$O$3,0)</f>
        <v>64973.485580960922</v>
      </c>
      <c r="E32" s="12">
        <f>VLOOKUP(A32,'[1]Исходные данные'!$A:$BF,'[1]Исходные данные'!$AP$3,0)</f>
        <v>42</v>
      </c>
      <c r="F32" s="10">
        <f>VLOOKUP(A32,'[1]Исходные данные'!$A:$BF,'[1]Исходные данные'!$AQ$3,0)</f>
        <v>5.4896695755948383E-2</v>
      </c>
      <c r="G32" s="12">
        <f>VLOOKUP(A32,'[1]Исходные данные'!$A:$BF,'[1]Исходные данные'!$AT$3,0)</f>
        <v>22</v>
      </c>
      <c r="H32" s="11">
        <f>VLOOKUP(A32,'[1]Исходные данные'!$A:$BF,'[1]Исходные данные'!$AU$3,0)</f>
        <v>1.5082129475326549</v>
      </c>
      <c r="I32" s="12">
        <f>VLOOKUP(A32,'[1]Исходные данные'!$A:$BF,'[1]Исходные данные'!$AX$3,0)</f>
        <v>66</v>
      </c>
      <c r="J32" s="10">
        <f>VLOOKUP(A32,'[1]Исходные данные'!$A:$BF,'[1]Исходные данные'!$BC$3,0)</f>
        <v>3.6876318246257048E-2</v>
      </c>
      <c r="K32" s="12">
        <f>VLOOKUP(A32,'[1]Исходные данные'!$A:$BF,'[1]Исходные данные'!$BE$3,0)</f>
        <v>72</v>
      </c>
      <c r="L32" s="14">
        <f>VLOOKUP(A32,'[1]Исходные данные'!$A:$BF,'[1]Исходные данные'!$AY$3,0)+100%</f>
        <v>0.89038724918893264</v>
      </c>
      <c r="M32" s="12">
        <f>VLOOKUP(A32,'[1]Исходные данные'!$A:$BF,'[1]Исходные данные'!$BA$3,0)</f>
        <v>48</v>
      </c>
      <c r="N32" s="13">
        <f>VLOOKUP(A32,'[1]Исходные данные'!$A:$BF,'[1]Исходные данные'!$BF$3,0)</f>
        <v>292</v>
      </c>
      <c r="O32" s="15">
        <f t="shared" si="0"/>
        <v>33</v>
      </c>
      <c r="P32" t="s">
        <v>109</v>
      </c>
      <c r="Q32">
        <f>VLOOKUP(A32,'[1]Исходные данные'!A:BK,63,0)</f>
        <v>0</v>
      </c>
    </row>
    <row r="33" spans="1:17" x14ac:dyDescent="0.25">
      <c r="A33" s="6" t="s">
        <v>64</v>
      </c>
      <c r="B33" s="8">
        <f>VLOOKUP(A33,'[1]Исходные данные'!$A:$BF,'[1]Исходные данные'!$P$3,0)</f>
        <v>4.8767809275511331E-2</v>
      </c>
      <c r="C33" s="12">
        <f>VLOOKUP(A33,'[1]Исходные данные'!$A:$BF,'[1]Исходные данные'!$AL$3,0)</f>
        <v>52</v>
      </c>
      <c r="D33" s="9">
        <f>VLOOKUP(A33,'[1]Исходные данные'!$A:$BF,'[1]Исходные данные'!$O$3,0)</f>
        <v>65719.188645379851</v>
      </c>
      <c r="E33" s="12">
        <f>VLOOKUP(A33,'[1]Исходные данные'!$A:$BF,'[1]Исходные данные'!$AP$3,0)</f>
        <v>46</v>
      </c>
      <c r="F33" s="10">
        <f>VLOOKUP(A33,'[1]Исходные данные'!$A:$BF,'[1]Исходные данные'!$AQ$3,0)</f>
        <v>0.14411058501447388</v>
      </c>
      <c r="G33" s="12">
        <f>VLOOKUP(A33,'[1]Исходные данные'!$A:$BF,'[1]Исходные данные'!$AT$3,0)</f>
        <v>62</v>
      </c>
      <c r="H33" s="11">
        <f>VLOOKUP(A33,'[1]Исходные данные'!$A:$BF,'[1]Исходные данные'!$AU$3,0)</f>
        <v>1.5212514561656023</v>
      </c>
      <c r="I33" s="12">
        <f>VLOOKUP(A33,'[1]Исходные данные'!$A:$BF,'[1]Исходные данные'!$AX$3,0)</f>
        <v>70</v>
      </c>
      <c r="J33" s="10">
        <f>VLOOKUP(A33,'[1]Исходные данные'!$A:$BF,'[1]Исходные данные'!$BC$3,0)</f>
        <v>-1.2166861788356347E-3</v>
      </c>
      <c r="K33" s="12">
        <f>VLOOKUP(A33,'[1]Исходные данные'!$A:$BF,'[1]Исходные данные'!$BE$3,0)</f>
        <v>47</v>
      </c>
      <c r="L33" s="14">
        <f>VLOOKUP(A33,'[1]Исходные данные'!$A:$BF,'[1]Исходные данные'!$AY$3,0)+100%</f>
        <v>0.72228651542179734</v>
      </c>
      <c r="M33" s="12">
        <f>VLOOKUP(A33,'[1]Исходные данные'!$A:$BF,'[1]Исходные данные'!$BA$3,0)</f>
        <v>20</v>
      </c>
      <c r="N33" s="13">
        <f>VLOOKUP(A33,'[1]Исходные данные'!$A:$BF,'[1]Исходные данные'!$BF$3,0)</f>
        <v>297</v>
      </c>
      <c r="O33" s="15">
        <f t="shared" si="0"/>
        <v>31</v>
      </c>
      <c r="P33" t="s">
        <v>110</v>
      </c>
      <c r="Q33" t="str">
        <f>VLOOKUP(A33,'[1]Исходные данные'!A:BK,63,0)</f>
        <v>*</v>
      </c>
    </row>
    <row r="34" spans="1:17" x14ac:dyDescent="0.25">
      <c r="A34" s="6" t="s">
        <v>33</v>
      </c>
      <c r="B34" s="8">
        <f>VLOOKUP(A34,'[1]Исходные данные'!$A:$BF,'[1]Исходные данные'!$P$3,0)</f>
        <v>4.6687043446204946E-2</v>
      </c>
      <c r="C34" s="12">
        <f>VLOOKUP(A34,'[1]Исходные данные'!$A:$BF,'[1]Исходные данные'!$AL$3,0)</f>
        <v>38</v>
      </c>
      <c r="D34" s="9">
        <f>VLOOKUP(A34,'[1]Исходные данные'!$A:$BF,'[1]Исходные данные'!$O$3,0)</f>
        <v>127856.47112135388</v>
      </c>
      <c r="E34" s="12">
        <f>VLOOKUP(A34,'[1]Исходные данные'!$A:$BF,'[1]Исходные данные'!$AP$3,0)</f>
        <v>82</v>
      </c>
      <c r="F34" s="10">
        <f>VLOOKUP(A34,'[1]Исходные данные'!$A:$BF,'[1]Исходные данные'!$AQ$3,0)</f>
        <v>0.39782926921491063</v>
      </c>
      <c r="G34" s="12">
        <f>VLOOKUP(A34,'[1]Исходные данные'!$A:$BF,'[1]Исходные данные'!$AT$3,0)</f>
        <v>83</v>
      </c>
      <c r="H34" s="11">
        <f>VLOOKUP(A34,'[1]Исходные данные'!$A:$BF,'[1]Исходные данные'!$AU$3,0)</f>
        <v>0.95410926403206864</v>
      </c>
      <c r="I34" s="12">
        <f>VLOOKUP(A34,'[1]Исходные данные'!$A:$BF,'[1]Исходные данные'!$AX$3,0)</f>
        <v>15</v>
      </c>
      <c r="J34" s="10">
        <f>VLOOKUP(A34,'[1]Исходные данные'!$A:$BF,'[1]Исходные данные'!$BC$3,0)</f>
        <v>-0.14710169025302475</v>
      </c>
      <c r="K34" s="12">
        <f>VLOOKUP(A34,'[1]Исходные данные'!$A:$BF,'[1]Исходные данные'!$BE$3,0)</f>
        <v>14</v>
      </c>
      <c r="L34" s="14">
        <f>VLOOKUP(A34,'[1]Исходные данные'!$A:$BF,'[1]Исходные данные'!$AY$3,0)+100%</f>
        <v>1.3385870595560945</v>
      </c>
      <c r="M34" s="12">
        <f>VLOOKUP(A34,'[1]Исходные данные'!$A:$BF,'[1]Исходные данные'!$BA$3,0)</f>
        <v>77</v>
      </c>
      <c r="N34" s="13">
        <f>VLOOKUP(A34,'[1]Исходные данные'!$A:$BF,'[1]Исходные данные'!$BF$3,0)</f>
        <v>309</v>
      </c>
      <c r="O34" s="15">
        <f t="shared" si="0"/>
        <v>25</v>
      </c>
      <c r="P34" t="s">
        <v>106</v>
      </c>
      <c r="Q34" t="str">
        <f>VLOOKUP(A34,'[1]Исходные данные'!A:BK,63,0)</f>
        <v>*</v>
      </c>
    </row>
    <row r="35" spans="1:17" x14ac:dyDescent="0.25">
      <c r="A35" s="6" t="s">
        <v>21</v>
      </c>
      <c r="B35" s="8">
        <f>VLOOKUP(A35,'[1]Исходные данные'!$A:$BF,'[1]Исходные данные'!$P$3,0)</f>
        <v>5.062125420260196E-2</v>
      </c>
      <c r="C35" s="12">
        <f>VLOOKUP(A35,'[1]Исходные данные'!$A:$BF,'[1]Исходные данные'!$AL$3,0)</f>
        <v>55</v>
      </c>
      <c r="D35" s="9">
        <f>VLOOKUP(A35,'[1]Исходные данные'!$A:$BF,'[1]Исходные данные'!$O$3,0)</f>
        <v>73001.390429437713</v>
      </c>
      <c r="E35" s="12">
        <f>VLOOKUP(A35,'[1]Исходные данные'!$A:$BF,'[1]Исходные данные'!$AP$3,0)</f>
        <v>60</v>
      </c>
      <c r="F35" s="10">
        <f>VLOOKUP(A35,'[1]Исходные данные'!$A:$BF,'[1]Исходные данные'!$AQ$3,0)</f>
        <v>6.8429198701233152E-2</v>
      </c>
      <c r="G35" s="12">
        <f>VLOOKUP(A35,'[1]Исходные данные'!$A:$BF,'[1]Исходные данные'!$AT$3,0)</f>
        <v>33</v>
      </c>
      <c r="H35" s="11">
        <f>VLOOKUP(A35,'[1]Исходные данные'!$A:$BF,'[1]Исходные данные'!$AU$3,0)</f>
        <v>1.2090938533345357</v>
      </c>
      <c r="I35" s="12">
        <f>VLOOKUP(A35,'[1]Исходные данные'!$A:$BF,'[1]Исходные данные'!$AX$3,0)</f>
        <v>36</v>
      </c>
      <c r="J35" s="10">
        <f>VLOOKUP(A35,'[1]Исходные данные'!$A:$BF,'[1]Исходные данные'!$BC$3,0)</f>
        <v>-5.3487779296050684E-4</v>
      </c>
      <c r="K35" s="12">
        <f>VLOOKUP(A35,'[1]Исходные данные'!$A:$BF,'[1]Исходные данные'!$BE$3,0)</f>
        <v>48</v>
      </c>
      <c r="L35" s="14">
        <f>VLOOKUP(A35,'[1]Исходные данные'!$A:$BF,'[1]Исходные данные'!$AY$3,0)+100%</f>
        <v>0.98873620471788215</v>
      </c>
      <c r="M35" s="12">
        <f>VLOOKUP(A35,'[1]Исходные данные'!$A:$BF,'[1]Исходные данные'!$BA$3,0)</f>
        <v>63</v>
      </c>
      <c r="N35" s="13">
        <f>VLOOKUP(A35,'[1]Исходные данные'!$A:$BF,'[1]Исходные данные'!$BF$3,0)</f>
        <v>295</v>
      </c>
      <c r="O35" s="15">
        <f t="shared" si="0"/>
        <v>32</v>
      </c>
      <c r="P35" t="s">
        <v>112</v>
      </c>
      <c r="Q35">
        <f>VLOOKUP(A35,'[1]Исходные данные'!A:BK,63,0)</f>
        <v>0</v>
      </c>
    </row>
    <row r="36" spans="1:17" x14ac:dyDescent="0.25">
      <c r="A36" s="6" t="s">
        <v>24</v>
      </c>
      <c r="B36" s="8">
        <f>VLOOKUP(A36,'[1]Исходные данные'!$A:$BF,'[1]Исходные данные'!$P$3,0)</f>
        <v>4.3946574752261956E-2</v>
      </c>
      <c r="C36" s="12">
        <f>VLOOKUP(A36,'[1]Исходные данные'!$A:$BF,'[1]Исходные данные'!$AL$3,0)</f>
        <v>26</v>
      </c>
      <c r="D36" s="9">
        <f>VLOOKUP(A36,'[1]Исходные данные'!$A:$BF,'[1]Исходные данные'!$O$3,0)</f>
        <v>70150.740526960741</v>
      </c>
      <c r="E36" s="12">
        <f>VLOOKUP(A36,'[1]Исходные данные'!$A:$BF,'[1]Исходные данные'!$AP$3,0)</f>
        <v>51</v>
      </c>
      <c r="F36" s="10">
        <f>VLOOKUP(A36,'[1]Исходные данные'!$A:$BF,'[1]Исходные данные'!$AQ$3,0)</f>
        <v>0.16076696165191739</v>
      </c>
      <c r="G36" s="12">
        <f>VLOOKUP(A36,'[1]Исходные данные'!$A:$BF,'[1]Исходные данные'!$AT$3,0)</f>
        <v>64</v>
      </c>
      <c r="H36" s="11">
        <f>VLOOKUP(A36,'[1]Исходные данные'!$A:$BF,'[1]Исходные данные'!$AU$3,0)</f>
        <v>1.17700857230211</v>
      </c>
      <c r="I36" s="12">
        <f>VLOOKUP(A36,'[1]Исходные данные'!$A:$BF,'[1]Исходные данные'!$AX$3,0)</f>
        <v>32</v>
      </c>
      <c r="J36" s="10">
        <f>VLOOKUP(A36,'[1]Исходные данные'!$A:$BF,'[1]Исходные данные'!$BC$3,0)</f>
        <v>-0.12642562484833778</v>
      </c>
      <c r="K36" s="12">
        <f>VLOOKUP(A36,'[1]Исходные данные'!$A:$BF,'[1]Исходные данные'!$BE$3,0)</f>
        <v>18</v>
      </c>
      <c r="L36" s="14">
        <f>VLOOKUP(A36,'[1]Исходные данные'!$A:$BF,'[1]Исходные данные'!$AY$3,0)+100%</f>
        <v>0.96738902014291361</v>
      </c>
      <c r="M36" s="12">
        <f>VLOOKUP(A36,'[1]Исходные данные'!$A:$BF,'[1]Исходные данные'!$BA$3,0)</f>
        <v>59</v>
      </c>
      <c r="N36" s="13">
        <f>VLOOKUP(A36,'[1]Исходные данные'!$A:$BF,'[1]Исходные данные'!$BF$3,0)</f>
        <v>250</v>
      </c>
      <c r="O36" s="15">
        <f t="shared" si="0"/>
        <v>49</v>
      </c>
      <c r="P36" t="s">
        <v>106</v>
      </c>
      <c r="Q36">
        <f>VLOOKUP(A36,'[1]Исходные данные'!A:BK,63,0)</f>
        <v>0</v>
      </c>
    </row>
    <row r="37" spans="1:17" x14ac:dyDescent="0.25">
      <c r="A37" s="6" t="s">
        <v>47</v>
      </c>
      <c r="B37" s="8">
        <f>VLOOKUP(A37,'[1]Исходные данные'!$A:$BF,'[1]Исходные данные'!$P$3,0)</f>
        <v>5.5417829744871069E-2</v>
      </c>
      <c r="C37" s="12">
        <f>VLOOKUP(A37,'[1]Исходные данные'!$A:$BF,'[1]Исходные данные'!$AL$3,0)</f>
        <v>73</v>
      </c>
      <c r="D37" s="9">
        <f>VLOOKUP(A37,'[1]Исходные данные'!$A:$BF,'[1]Исходные данные'!$O$3,0)</f>
        <v>75874.721538519661</v>
      </c>
      <c r="E37" s="12">
        <f>VLOOKUP(A37,'[1]Исходные данные'!$A:$BF,'[1]Исходные данные'!$AP$3,0)</f>
        <v>65</v>
      </c>
      <c r="F37" s="10">
        <f>VLOOKUP(A37,'[1]Исходные данные'!$A:$BF,'[1]Исходные данные'!$AQ$3,0)</f>
        <v>0.21107862787402179</v>
      </c>
      <c r="G37" s="12">
        <f>VLOOKUP(A37,'[1]Исходные данные'!$A:$BF,'[1]Исходные данные'!$AT$3,0)</f>
        <v>73</v>
      </c>
      <c r="H37" s="11">
        <f>VLOOKUP(A37,'[1]Исходные данные'!$A:$BF,'[1]Исходные данные'!$AU$3,0)</f>
        <v>0.89263199955784678</v>
      </c>
      <c r="I37" s="12">
        <f>VLOOKUP(A37,'[1]Исходные данные'!$A:$BF,'[1]Исходные данные'!$AX$3,0)</f>
        <v>11</v>
      </c>
      <c r="J37" s="10">
        <f>VLOOKUP(A37,'[1]Исходные данные'!$A:$BF,'[1]Исходные данные'!$BC$3,0)</f>
        <v>-0.15154989097938723</v>
      </c>
      <c r="K37" s="12">
        <f>VLOOKUP(A37,'[1]Исходные данные'!$A:$BF,'[1]Исходные данные'!$BE$3,0)</f>
        <v>13</v>
      </c>
      <c r="L37" s="14">
        <f>VLOOKUP(A37,'[1]Исходные данные'!$A:$BF,'[1]Исходные данные'!$AY$3,0)+100%</f>
        <v>0.90459769730746209</v>
      </c>
      <c r="M37" s="12">
        <f>VLOOKUP(A37,'[1]Исходные данные'!$A:$BF,'[1]Исходные данные'!$BA$3,0)</f>
        <v>52</v>
      </c>
      <c r="N37" s="13">
        <f>VLOOKUP(A37,'[1]Исходные данные'!$A:$BF,'[1]Исходные данные'!$BF$3,0)</f>
        <v>287</v>
      </c>
      <c r="O37" s="15">
        <f t="shared" si="0"/>
        <v>37</v>
      </c>
      <c r="P37" t="s">
        <v>111</v>
      </c>
      <c r="Q37" t="str">
        <f>VLOOKUP(A37,'[1]Исходные данные'!A:BK,63,0)</f>
        <v>*</v>
      </c>
    </row>
    <row r="38" spans="1:17" x14ac:dyDescent="0.25">
      <c r="A38" s="6" t="s">
        <v>1</v>
      </c>
      <c r="B38" s="8">
        <f>VLOOKUP(A38,'[1]Исходные данные'!$A:$BF,'[1]Исходные данные'!$P$3,0)</f>
        <v>4.793417366946779E-2</v>
      </c>
      <c r="C38" s="12">
        <f>VLOOKUP(A38,'[1]Исходные данные'!$A:$BF,'[1]Исходные данные'!$AL$3,0)</f>
        <v>42</v>
      </c>
      <c r="D38" s="9">
        <f>VLOOKUP(A38,'[1]Исходные данные'!$A:$BF,'[1]Исходные данные'!$O$3,0)</f>
        <v>163093.20169223266</v>
      </c>
      <c r="E38" s="12">
        <f>VLOOKUP(A38,'[1]Исходные данные'!$A:$BF,'[1]Исходные данные'!$AP$3,0)</f>
        <v>85</v>
      </c>
      <c r="F38" s="10">
        <f>VLOOKUP(A38,'[1]Исходные данные'!$A:$BF,'[1]Исходные данные'!$AQ$3,0)</f>
        <v>0.19145249783424775</v>
      </c>
      <c r="G38" s="12">
        <f>VLOOKUP(A38,'[1]Исходные данные'!$A:$BF,'[1]Исходные данные'!$AT$3,0)</f>
        <v>72</v>
      </c>
      <c r="H38" s="11">
        <f>VLOOKUP(A38,'[1]Исходные данные'!$A:$BF,'[1]Исходные данные'!$AU$3,0)</f>
        <v>1.135528028450602</v>
      </c>
      <c r="I38" s="12">
        <f>VLOOKUP(A38,'[1]Исходные данные'!$A:$BF,'[1]Исходные данные'!$AX$3,0)</f>
        <v>30</v>
      </c>
      <c r="J38" s="10">
        <f>VLOOKUP(A38,'[1]Исходные данные'!$A:$BF,'[1]Исходные данные'!$BC$3,0)</f>
        <v>-0.31071302911165843</v>
      </c>
      <c r="K38" s="12">
        <f>VLOOKUP(A38,'[1]Исходные данные'!$A:$BF,'[1]Исходные данные'!$BE$3,0)</f>
        <v>3</v>
      </c>
      <c r="L38" s="14">
        <f>VLOOKUP(A38,'[1]Исходные данные'!$A:$BF,'[1]Исходные данные'!$AY$3,0)+100%</f>
        <v>1.7947511932967393</v>
      </c>
      <c r="M38" s="12">
        <f>VLOOKUP(A38,'[1]Исходные данные'!$A:$BF,'[1]Исходные данные'!$BA$3,0)</f>
        <v>82</v>
      </c>
      <c r="N38" s="13">
        <f>VLOOKUP(A38,'[1]Исходные данные'!$A:$BF,'[1]Исходные данные'!$BF$3,0)</f>
        <v>314</v>
      </c>
      <c r="O38" s="15">
        <f t="shared" si="0"/>
        <v>21</v>
      </c>
      <c r="P38" t="s">
        <v>106</v>
      </c>
      <c r="Q38">
        <f>VLOOKUP(A38,'[1]Исходные данные'!A:BK,63,0)</f>
        <v>0</v>
      </c>
    </row>
    <row r="39" spans="1:17" x14ac:dyDescent="0.25">
      <c r="A39" s="6" t="s">
        <v>29</v>
      </c>
      <c r="B39" s="8">
        <f>VLOOKUP(A39,'[1]Исходные данные'!$A:$BF,'[1]Исходные данные'!$P$3,0)</f>
        <v>4.744465081399709E-2</v>
      </c>
      <c r="C39" s="12">
        <f>VLOOKUP(A39,'[1]Исходные данные'!$A:$BF,'[1]Исходные данные'!$AL$3,0)</f>
        <v>39</v>
      </c>
      <c r="D39" s="9">
        <f>VLOOKUP(A39,'[1]Исходные данные'!$A:$BF,'[1]Исходные данные'!$O$3,0)</f>
        <v>71838.587407645638</v>
      </c>
      <c r="E39" s="12">
        <f>VLOOKUP(A39,'[1]Исходные данные'!$A:$BF,'[1]Исходные данные'!$AP$3,0)</f>
        <v>58</v>
      </c>
      <c r="F39" s="10">
        <f>VLOOKUP(A39,'[1]Исходные данные'!$A:$BF,'[1]Исходные данные'!$AQ$3,0)</f>
        <v>0.11495222712406485</v>
      </c>
      <c r="G39" s="12">
        <f>VLOOKUP(A39,'[1]Исходные данные'!$A:$BF,'[1]Исходные данные'!$AT$3,0)</f>
        <v>52</v>
      </c>
      <c r="H39" s="11">
        <f>VLOOKUP(A39,'[1]Исходные данные'!$A:$BF,'[1]Исходные данные'!$AU$3,0)</f>
        <v>1.4382192060950378</v>
      </c>
      <c r="I39" s="12">
        <f>VLOOKUP(A39,'[1]Исходные данные'!$A:$BF,'[1]Исходные данные'!$AX$3,0)</f>
        <v>62</v>
      </c>
      <c r="J39" s="10">
        <f>VLOOKUP(A39,'[1]Исходные данные'!$A:$BF,'[1]Исходные данные'!$BC$3,0)</f>
        <v>3.9431971164285403E-3</v>
      </c>
      <c r="K39" s="12">
        <f>VLOOKUP(A39,'[1]Исходные данные'!$A:$BF,'[1]Исходные данные'!$BE$3,0)</f>
        <v>52</v>
      </c>
      <c r="L39" s="14">
        <f>VLOOKUP(A39,'[1]Исходные данные'!$A:$BF,'[1]Исходные данные'!$AY$3,0)+100%</f>
        <v>0.74573520966091411</v>
      </c>
      <c r="M39" s="12">
        <f>VLOOKUP(A39,'[1]Исходные данные'!$A:$BF,'[1]Исходные данные'!$BA$3,0)</f>
        <v>27</v>
      </c>
      <c r="N39" s="13">
        <f>VLOOKUP(A39,'[1]Исходные данные'!$A:$BF,'[1]Исходные данные'!$BF$3,0)</f>
        <v>290</v>
      </c>
      <c r="O39" s="15">
        <f t="shared" si="0"/>
        <v>36</v>
      </c>
      <c r="P39" t="s">
        <v>112</v>
      </c>
      <c r="Q39">
        <f>VLOOKUP(A39,'[1]Исходные данные'!A:BK,63,0)</f>
        <v>0</v>
      </c>
    </row>
    <row r="40" spans="1:17" x14ac:dyDescent="0.25">
      <c r="A40" s="6" t="s">
        <v>45</v>
      </c>
      <c r="B40" s="8">
        <f>VLOOKUP(A40,'[1]Исходные данные'!$A:$BF,'[1]Исходные данные'!$P$3,0)</f>
        <v>5.5054034938283813E-2</v>
      </c>
      <c r="C40" s="12">
        <f>VLOOKUP(A40,'[1]Исходные данные'!$A:$BF,'[1]Исходные данные'!$AL$3,0)</f>
        <v>70</v>
      </c>
      <c r="D40" s="9">
        <f>VLOOKUP(A40,'[1]Исходные данные'!$A:$BF,'[1]Исходные данные'!$O$3,0)</f>
        <v>78684.043098494207</v>
      </c>
      <c r="E40" s="12">
        <f>VLOOKUP(A40,'[1]Исходные данные'!$A:$BF,'[1]Исходные данные'!$AP$3,0)</f>
        <v>67</v>
      </c>
      <c r="F40" s="10">
        <f>VLOOKUP(A40,'[1]Исходные данные'!$A:$BF,'[1]Исходные данные'!$AQ$3,0)</f>
        <v>0.24766753781364678</v>
      </c>
      <c r="G40" s="12">
        <f>VLOOKUP(A40,'[1]Исходные данные'!$A:$BF,'[1]Исходные данные'!$AT$3,0)</f>
        <v>75</v>
      </c>
      <c r="H40" s="11">
        <f>VLOOKUP(A40,'[1]Исходные данные'!$A:$BF,'[1]Исходные данные'!$AU$3,0)</f>
        <v>1.2231398409531555</v>
      </c>
      <c r="I40" s="12">
        <f>VLOOKUP(A40,'[1]Исходные данные'!$A:$BF,'[1]Исходные данные'!$AX$3,0)</f>
        <v>42</v>
      </c>
      <c r="J40" s="10">
        <f>VLOOKUP(A40,'[1]Исходные данные'!$A:$BF,'[1]Исходные данные'!$BC$3,0)</f>
        <v>-0.16588934208192943</v>
      </c>
      <c r="K40" s="12">
        <f>VLOOKUP(A40,'[1]Исходные данные'!$A:$BF,'[1]Исходные данные'!$BE$3,0)</f>
        <v>11</v>
      </c>
      <c r="L40" s="14">
        <f>VLOOKUP(A40,'[1]Исходные данные'!$A:$BF,'[1]Исходные данные'!$AY$3,0)+100%</f>
        <v>0.74537481295844565</v>
      </c>
      <c r="M40" s="12">
        <f>VLOOKUP(A40,'[1]Исходные данные'!$A:$BF,'[1]Исходные данные'!$BA$3,0)</f>
        <v>26</v>
      </c>
      <c r="N40" s="13">
        <f>VLOOKUP(A40,'[1]Исходные данные'!$A:$BF,'[1]Исходные данные'!$BF$3,0)</f>
        <v>291</v>
      </c>
      <c r="O40" s="15">
        <f t="shared" si="0"/>
        <v>34</v>
      </c>
      <c r="P40" t="s">
        <v>108</v>
      </c>
      <c r="Q40">
        <f>VLOOKUP(A40,'[1]Исходные данные'!A:BK,63,0)</f>
        <v>0</v>
      </c>
    </row>
    <row r="41" spans="1:17" x14ac:dyDescent="0.25">
      <c r="A41" s="6" t="s">
        <v>40</v>
      </c>
      <c r="B41" s="8">
        <f>VLOOKUP(A41,'[1]Исходные данные'!$A:$BF,'[1]Исходные данные'!$P$3,0)</f>
        <v>4.1837008743397693E-2</v>
      </c>
      <c r="C41" s="12">
        <f>VLOOKUP(A41,'[1]Исходные данные'!$A:$BF,'[1]Исходные данные'!$AL$3,0)</f>
        <v>21</v>
      </c>
      <c r="D41" s="9">
        <f>VLOOKUP(A41,'[1]Исходные данные'!$A:$BF,'[1]Исходные данные'!$O$3,0)</f>
        <v>59305.019472182583</v>
      </c>
      <c r="E41" s="12">
        <f>VLOOKUP(A41,'[1]Исходные данные'!$A:$BF,'[1]Исходные данные'!$AP$3,0)</f>
        <v>21</v>
      </c>
      <c r="F41" s="10">
        <f>VLOOKUP(A41,'[1]Исходные данные'!$A:$BF,'[1]Исходные данные'!$AQ$3,0)</f>
        <v>2.9058937486029359E-2</v>
      </c>
      <c r="G41" s="12">
        <f>VLOOKUP(A41,'[1]Исходные данные'!$A:$BF,'[1]Исходные данные'!$AT$3,0)</f>
        <v>7</v>
      </c>
      <c r="H41" s="11">
        <f>VLOOKUP(A41,'[1]Исходные данные'!$A:$BF,'[1]Исходные данные'!$AU$3,0)</f>
        <v>3.036597944757955</v>
      </c>
      <c r="I41" s="12">
        <f>VLOOKUP(A41,'[1]Исходные данные'!$A:$BF,'[1]Исходные данные'!$AX$3,0)</f>
        <v>86</v>
      </c>
      <c r="J41" s="10">
        <f>VLOOKUP(A41,'[1]Исходные данные'!$A:$BF,'[1]Исходные данные'!$BC$3,0)</f>
        <v>8.0807482832109881E-3</v>
      </c>
      <c r="K41" s="12">
        <f>VLOOKUP(A41,'[1]Исходные данные'!$A:$BF,'[1]Исходные данные'!$BE$3,0)</f>
        <v>58</v>
      </c>
      <c r="L41" s="14">
        <f>VLOOKUP(A41,'[1]Исходные данные'!$A:$BF,'[1]Исходные данные'!$AY$3,0)+100%</f>
        <v>0.8459411410899611</v>
      </c>
      <c r="M41" s="12">
        <f>VLOOKUP(A41,'[1]Исходные данные'!$A:$BF,'[1]Исходные данные'!$BA$3,0)</f>
        <v>44</v>
      </c>
      <c r="N41" s="13">
        <f>VLOOKUP(A41,'[1]Исходные данные'!$A:$BF,'[1]Исходные данные'!$BF$3,0)</f>
        <v>237</v>
      </c>
      <c r="O41" s="15">
        <f t="shared" si="0"/>
        <v>52</v>
      </c>
      <c r="P41" t="s">
        <v>99</v>
      </c>
      <c r="Q41">
        <f>VLOOKUP(A41,'[1]Исходные данные'!A:BK,63,0)</f>
        <v>0</v>
      </c>
    </row>
    <row r="42" spans="1:17" x14ac:dyDescent="0.25">
      <c r="A42" s="6" t="s">
        <v>5</v>
      </c>
      <c r="B42" s="8">
        <f>VLOOKUP(A42,'[1]Исходные данные'!$A:$BF,'[1]Исходные данные'!$P$3,0)</f>
        <v>4.8878885851293838E-2</v>
      </c>
      <c r="C42" s="12">
        <f>VLOOKUP(A42,'[1]Исходные данные'!$A:$BF,'[1]Исходные данные'!$AL$3,0)</f>
        <v>52</v>
      </c>
      <c r="D42" s="9">
        <f>VLOOKUP(A42,'[1]Исходные данные'!$A:$BF,'[1]Исходные данные'!$O$3,0)</f>
        <v>63994.989970345981</v>
      </c>
      <c r="E42" s="12">
        <f>VLOOKUP(A42,'[1]Исходные данные'!$A:$BF,'[1]Исходные данные'!$AP$3,0)</f>
        <v>39</v>
      </c>
      <c r="F42" s="10">
        <f>VLOOKUP(A42,'[1]Исходные данные'!$A:$BF,'[1]Исходные данные'!$AQ$3,0)</f>
        <v>0.30459518599562363</v>
      </c>
      <c r="G42" s="12">
        <f>VLOOKUP(A42,'[1]Исходные данные'!$A:$BF,'[1]Исходные данные'!$AT$3,0)</f>
        <v>79</v>
      </c>
      <c r="H42" s="11">
        <f>VLOOKUP(A42,'[1]Исходные данные'!$A:$BF,'[1]Исходные данные'!$AU$3,0)</f>
        <v>1.9392709015802487</v>
      </c>
      <c r="I42" s="12">
        <f>VLOOKUP(A42,'[1]Исходные данные'!$A:$BF,'[1]Исходные данные'!$AX$3,0)</f>
        <v>84</v>
      </c>
      <c r="J42" s="10">
        <f>VLOOKUP(A42,'[1]Исходные данные'!$A:$BF,'[1]Исходные данные'!$BC$3,0)</f>
        <v>-0.32892976767579485</v>
      </c>
      <c r="K42" s="12">
        <f>VLOOKUP(A42,'[1]Исходные данные'!$A:$BF,'[1]Исходные данные'!$BE$3,0)</f>
        <v>1</v>
      </c>
      <c r="L42" s="14">
        <f>VLOOKUP(A42,'[1]Исходные данные'!$A:$BF,'[1]Исходные данные'!$AY$3,0)+100%</f>
        <v>0.66254602010115049</v>
      </c>
      <c r="M42" s="12">
        <f>VLOOKUP(A42,'[1]Исходные данные'!$A:$BF,'[1]Исходные данные'!$BA$3,0)</f>
        <v>12</v>
      </c>
      <c r="N42" s="13">
        <f>VLOOKUP(A42,'[1]Исходные данные'!$A:$BF,'[1]Исходные данные'!$BF$3,0)</f>
        <v>267</v>
      </c>
      <c r="O42" s="15">
        <f t="shared" si="0"/>
        <v>45</v>
      </c>
      <c r="P42" t="s">
        <v>108</v>
      </c>
      <c r="Q42">
        <f>VLOOKUP(A42,'[1]Исходные данные'!A:BK,63,0)</f>
        <v>0</v>
      </c>
    </row>
    <row r="43" spans="1:17" x14ac:dyDescent="0.25">
      <c r="A43" s="6" t="s">
        <v>8</v>
      </c>
      <c r="B43" s="8">
        <f>VLOOKUP(A43,'[1]Исходные данные'!$A:$BF,'[1]Исходные данные'!$P$3,0)</f>
        <v>4.5755532141478865E-2</v>
      </c>
      <c r="C43" s="12">
        <f>VLOOKUP(A43,'[1]Исходные данные'!$A:$BF,'[1]Исходные данные'!$AL$3,0)</f>
        <v>32</v>
      </c>
      <c r="D43" s="9">
        <f>VLOOKUP(A43,'[1]Исходные данные'!$A:$BF,'[1]Исходные данные'!$O$3,0)</f>
        <v>69298.238262923594</v>
      </c>
      <c r="E43" s="12">
        <f>VLOOKUP(A43,'[1]Исходные данные'!$A:$BF,'[1]Исходные данные'!$AP$3,0)</f>
        <v>50</v>
      </c>
      <c r="F43" s="10">
        <f>VLOOKUP(A43,'[1]Исходные данные'!$A:$BF,'[1]Исходные данные'!$AQ$3,0)</f>
        <v>0.53336853751760205</v>
      </c>
      <c r="G43" s="12">
        <f>VLOOKUP(A43,'[1]Исходные данные'!$A:$BF,'[1]Исходные данные'!$AT$3,0)</f>
        <v>85</v>
      </c>
      <c r="H43" s="11">
        <f>VLOOKUP(A43,'[1]Исходные данные'!$A:$BF,'[1]Исходные данные'!$AU$3,0)</f>
        <v>1.4457652995353212</v>
      </c>
      <c r="I43" s="12">
        <f>VLOOKUP(A43,'[1]Исходные данные'!$A:$BF,'[1]Исходные данные'!$AX$3,0)</f>
        <v>63</v>
      </c>
      <c r="J43" s="10">
        <f>VLOOKUP(A43,'[1]Исходные данные'!$A:$BF,'[1]Исходные данные'!$BC$3,0)</f>
        <v>-0.25834377670179437</v>
      </c>
      <c r="K43" s="12">
        <f>VLOOKUP(A43,'[1]Исходные данные'!$A:$BF,'[1]Исходные данные'!$BE$3,0)</f>
        <v>7</v>
      </c>
      <c r="L43" s="14">
        <f>VLOOKUP(A43,'[1]Исходные данные'!$A:$BF,'[1]Исходные данные'!$AY$3,0)+100%</f>
        <v>0.76847787899144293</v>
      </c>
      <c r="M43" s="12">
        <f>VLOOKUP(A43,'[1]Исходные данные'!$A:$BF,'[1]Исходные данные'!$BA$3,0)</f>
        <v>32</v>
      </c>
      <c r="N43" s="13">
        <f>VLOOKUP(A43,'[1]Исходные данные'!$A:$BF,'[1]Исходные данные'!$BF$3,0)</f>
        <v>269</v>
      </c>
      <c r="O43" s="15">
        <f t="shared" si="0"/>
        <v>41</v>
      </c>
      <c r="P43" t="s">
        <v>111</v>
      </c>
      <c r="Q43" t="str">
        <f>VLOOKUP(A43,'[1]Исходные данные'!A:BK,63,0)</f>
        <v>*</v>
      </c>
    </row>
    <row r="44" spans="1:17" x14ac:dyDescent="0.25">
      <c r="A44" s="6" t="s">
        <v>31</v>
      </c>
      <c r="B44" s="8">
        <f>VLOOKUP(A44,'[1]Исходные данные'!$A:$BF,'[1]Исходные данные'!$P$3,0)</f>
        <v>5.1233890614248788E-2</v>
      </c>
      <c r="C44" s="12">
        <f>VLOOKUP(A44,'[1]Исходные данные'!$A:$BF,'[1]Исходные данные'!$AL$3,0)</f>
        <v>58</v>
      </c>
      <c r="D44" s="9">
        <f>VLOOKUP(A44,'[1]Исходные данные'!$A:$BF,'[1]Исходные данные'!$O$3,0)</f>
        <v>49366.577633393834</v>
      </c>
      <c r="E44" s="12">
        <f>VLOOKUP(A44,'[1]Исходные данные'!$A:$BF,'[1]Исходные данные'!$AP$3,0)</f>
        <v>3</v>
      </c>
      <c r="F44" s="10">
        <f>VLOOKUP(A44,'[1]Исходные данные'!$A:$BF,'[1]Исходные данные'!$AQ$3,0)</f>
        <v>0.12031726662599146</v>
      </c>
      <c r="G44" s="12">
        <f>VLOOKUP(A44,'[1]Исходные данные'!$A:$BF,'[1]Исходные данные'!$AT$3,0)</f>
        <v>52</v>
      </c>
      <c r="H44" s="11">
        <f>VLOOKUP(A44,'[1]Исходные данные'!$A:$BF,'[1]Исходные данные'!$AU$3,0)</f>
        <v>1.524426910228315</v>
      </c>
      <c r="I44" s="12">
        <f>VLOOKUP(A44,'[1]Исходные данные'!$A:$BF,'[1]Исходные данные'!$AX$3,0)</f>
        <v>70</v>
      </c>
      <c r="J44" s="10">
        <f>VLOOKUP(A44,'[1]Исходные данные'!$A:$BF,'[1]Исходные данные'!$BC$3,0)</f>
        <v>1.3200633728292053E-2</v>
      </c>
      <c r="K44" s="12">
        <f>VLOOKUP(A44,'[1]Исходные данные'!$A:$BF,'[1]Исходные данные'!$BE$3,0)</f>
        <v>60</v>
      </c>
      <c r="L44" s="14">
        <f>VLOOKUP(A44,'[1]Исходные данные'!$A:$BF,'[1]Исходные данные'!$AY$3,0)+100%</f>
        <v>0.61020856469836449</v>
      </c>
      <c r="M44" s="12">
        <f>VLOOKUP(A44,'[1]Исходные данные'!$A:$BF,'[1]Исходные данные'!$BA$3,0)</f>
        <v>8</v>
      </c>
      <c r="N44" s="13">
        <f>VLOOKUP(A44,'[1]Исходные данные'!$A:$BF,'[1]Исходные данные'!$BF$3,0)</f>
        <v>251</v>
      </c>
      <c r="O44" s="15">
        <f t="shared" si="0"/>
        <v>48</v>
      </c>
      <c r="P44" t="s">
        <v>108</v>
      </c>
      <c r="Q44">
        <f>VLOOKUP(A44,'[1]Исходные данные'!A:BK,63,0)</f>
        <v>0</v>
      </c>
    </row>
    <row r="45" spans="1:17" x14ac:dyDescent="0.25">
      <c r="A45" s="6" t="s">
        <v>68</v>
      </c>
      <c r="B45" s="8">
        <f>VLOOKUP(A45,'[1]Исходные данные'!$A:$BF,'[1]Исходные данные'!$P$3,0)</f>
        <v>4.4623915748121662E-2</v>
      </c>
      <c r="C45" s="12">
        <f>VLOOKUP(A45,'[1]Исходные данные'!$A:$BF,'[1]Исходные данные'!$AL$3,0)</f>
        <v>31</v>
      </c>
      <c r="D45" s="9">
        <f>VLOOKUP(A45,'[1]Исходные данные'!$A:$BF,'[1]Исходные данные'!$O$3,0)</f>
        <v>87392.857330259707</v>
      </c>
      <c r="E45" s="12">
        <f>VLOOKUP(A45,'[1]Исходные данные'!$A:$BF,'[1]Исходные данные'!$AP$3,0)</f>
        <v>72</v>
      </c>
      <c r="F45" s="10">
        <f>VLOOKUP(A45,'[1]Исходные данные'!$A:$BF,'[1]Исходные данные'!$AQ$3,0)</f>
        <v>0.26741167671256982</v>
      </c>
      <c r="G45" s="12">
        <f>VLOOKUP(A45,'[1]Исходные данные'!$A:$BF,'[1]Исходные данные'!$AT$3,0)</f>
        <v>78</v>
      </c>
      <c r="H45" s="11">
        <f>VLOOKUP(A45,'[1]Исходные данные'!$A:$BF,'[1]Исходные данные'!$AU$3,0)</f>
        <v>0.86099751838544269</v>
      </c>
      <c r="I45" s="12">
        <f>VLOOKUP(A45,'[1]Исходные данные'!$A:$BF,'[1]Исходные данные'!$AX$3,0)</f>
        <v>10</v>
      </c>
      <c r="J45" s="10">
        <f>VLOOKUP(A45,'[1]Исходные данные'!$A:$BF,'[1]Исходные данные'!$BC$3,0)</f>
        <v>-0.13650390991209591</v>
      </c>
      <c r="K45" s="12">
        <f>VLOOKUP(A45,'[1]Исходные данные'!$A:$BF,'[1]Исходные данные'!$BE$3,0)</f>
        <v>17</v>
      </c>
      <c r="L45" s="14">
        <f>VLOOKUP(A45,'[1]Исходные данные'!$A:$BF,'[1]Исходные данные'!$AY$3,0)+100%</f>
        <v>1.2023802129342915</v>
      </c>
      <c r="M45" s="12">
        <f>VLOOKUP(A45,'[1]Исходные данные'!$A:$BF,'[1]Исходные данные'!$BA$3,0)</f>
        <v>70</v>
      </c>
      <c r="N45" s="13">
        <f>VLOOKUP(A45,'[1]Исходные данные'!$A:$BF,'[1]Исходные данные'!$BF$3,0)</f>
        <v>278</v>
      </c>
      <c r="O45" s="15">
        <f t="shared" si="0"/>
        <v>39</v>
      </c>
      <c r="P45" t="s">
        <v>107</v>
      </c>
      <c r="Q45">
        <f>VLOOKUP(A45,'[1]Исходные данные'!A:BK,63,0)</f>
        <v>0</v>
      </c>
    </row>
    <row r="46" spans="1:17" x14ac:dyDescent="0.25">
      <c r="A46" s="6" t="s">
        <v>59</v>
      </c>
      <c r="B46" s="8">
        <f>VLOOKUP(A46,'[1]Исходные данные'!$A:$BF,'[1]Исходные данные'!$P$3,0)</f>
        <v>6.0780475224776392E-2</v>
      </c>
      <c r="C46" s="12">
        <f>VLOOKUP(A46,'[1]Исходные данные'!$A:$BF,'[1]Исходные данные'!$AL$3,0)</f>
        <v>82</v>
      </c>
      <c r="D46" s="9">
        <f>VLOOKUP(A46,'[1]Исходные данные'!$A:$BF,'[1]Исходные данные'!$O$3,0)</f>
        <v>63044.404100048188</v>
      </c>
      <c r="E46" s="12">
        <f>VLOOKUP(A46,'[1]Исходные данные'!$A:$BF,'[1]Исходные данные'!$AP$3,0)</f>
        <v>36</v>
      </c>
      <c r="F46" s="10">
        <f>VLOOKUP(A46,'[1]Исходные данные'!$A:$BF,'[1]Исходные данные'!$AQ$3,0)</f>
        <v>6.3406105218757877E-2</v>
      </c>
      <c r="G46" s="12">
        <f>VLOOKUP(A46,'[1]Исходные данные'!$A:$BF,'[1]Исходные данные'!$AT$3,0)</f>
        <v>28</v>
      </c>
      <c r="H46" s="11">
        <f>VLOOKUP(A46,'[1]Исходные данные'!$A:$BF,'[1]Исходные данные'!$AU$3,0)</f>
        <v>0.74693213492412358</v>
      </c>
      <c r="I46" s="12">
        <f>VLOOKUP(A46,'[1]Исходные данные'!$A:$BF,'[1]Исходные данные'!$AX$3,0)</f>
        <v>7</v>
      </c>
      <c r="J46" s="10">
        <f>VLOOKUP(A46,'[1]Исходные данные'!$A:$BF,'[1]Исходные данные'!$BC$3,0)</f>
        <v>1.5389764875786837E-2</v>
      </c>
      <c r="K46" s="12">
        <f>VLOOKUP(A46,'[1]Исходные данные'!$A:$BF,'[1]Исходные данные'!$BE$3,0)</f>
        <v>63</v>
      </c>
      <c r="L46" s="14">
        <f>VLOOKUP(A46,'[1]Исходные данные'!$A:$BF,'[1]Исходные данные'!$AY$3,0)+100%</f>
        <v>0.90492350404894484</v>
      </c>
      <c r="M46" s="12">
        <f>VLOOKUP(A46,'[1]Исходные данные'!$A:$BF,'[1]Исходные данные'!$BA$3,0)</f>
        <v>53</v>
      </c>
      <c r="N46" s="13">
        <f>VLOOKUP(A46,'[1]Исходные данные'!$A:$BF,'[1]Исходные данные'!$BF$3,0)</f>
        <v>269</v>
      </c>
      <c r="O46" s="15">
        <f t="shared" si="0"/>
        <v>41</v>
      </c>
      <c r="P46" t="s">
        <v>111</v>
      </c>
      <c r="Q46" t="str">
        <f>VLOOKUP(A46,'[1]Исходные данные'!A:BK,63,0)</f>
        <v>*</v>
      </c>
    </row>
    <row r="47" spans="1:17" ht="30" x14ac:dyDescent="0.25">
      <c r="A47" s="6" t="s">
        <v>80</v>
      </c>
      <c r="B47" s="8">
        <f>VLOOKUP(A47,'[1]Исходные данные'!$A:$BF,'[1]Исходные данные'!$P$3,0)</f>
        <v>5.3197148088667025E-2</v>
      </c>
      <c r="C47" s="12">
        <f>VLOOKUP(A47,'[1]Исходные данные'!$A:$BF,'[1]Исходные данные'!$AL$3,0)</f>
        <v>61</v>
      </c>
      <c r="D47" s="9">
        <f>VLOOKUP(A47,'[1]Исходные данные'!$A:$BF,'[1]Исходные данные'!$O$3,0)</f>
        <v>59814.026667147387</v>
      </c>
      <c r="E47" s="12">
        <f>VLOOKUP(A47,'[1]Исходные данные'!$A:$BF,'[1]Исходные данные'!$AP$3,0)</f>
        <v>25</v>
      </c>
      <c r="F47" s="10">
        <f>VLOOKUP(A47,'[1]Исходные данные'!$A:$BF,'[1]Исходные данные'!$AQ$3,0)</f>
        <v>0</v>
      </c>
      <c r="G47" s="12">
        <f>VLOOKUP(A47,'[1]Исходные данные'!$A:$BF,'[1]Исходные данные'!$AT$3,0)</f>
        <v>62</v>
      </c>
      <c r="H47" s="11">
        <f>VLOOKUP(A47,'[1]Исходные данные'!$A:$BF,'[1]Исходные данные'!$AU$3,0)</f>
        <v>0</v>
      </c>
      <c r="I47" s="12">
        <f>VLOOKUP(A47,'[1]Исходные данные'!$A:$BF,'[1]Исходные данные'!$AX$3,0)</f>
        <v>41</v>
      </c>
      <c r="J47" s="10">
        <f>VLOOKUP(A47,'[1]Исходные данные'!$A:$BF,'[1]Исходные данные'!$BC$3,0)</f>
        <v>4.3713668744543431E-2</v>
      </c>
      <c r="K47" s="12">
        <f>VLOOKUP(A47,'[1]Исходные данные'!$A:$BF,'[1]Исходные данные'!$BE$3,0)</f>
        <v>75</v>
      </c>
      <c r="L47" s="14">
        <f>VLOOKUP(A47,'[1]Исходные данные'!$A:$BF,'[1]Исходные данные'!$AY$3,0)+100%</f>
        <v>0.58028762118015431</v>
      </c>
      <c r="M47" s="12">
        <f>VLOOKUP(A47,'[1]Исходные данные'!$A:$BF,'[1]Исходные данные'!$BA$3,0)</f>
        <v>6</v>
      </c>
      <c r="N47" s="13">
        <f>VLOOKUP(A47,'[1]Исходные данные'!$A:$BF,'[1]Исходные данные'!$BF$3,0)</f>
        <v>270</v>
      </c>
      <c r="O47" s="15">
        <f t="shared" si="0"/>
        <v>40</v>
      </c>
      <c r="P47" t="s">
        <v>110</v>
      </c>
      <c r="Q47">
        <f>VLOOKUP(A47,'[1]Исходные данные'!A:BK,63,0)</f>
        <v>0</v>
      </c>
    </row>
    <row r="48" spans="1:17" x14ac:dyDescent="0.25">
      <c r="A48" s="6" t="s">
        <v>51</v>
      </c>
      <c r="B48" s="8">
        <f>VLOOKUP(A48,'[1]Исходные данные'!$A:$BF,'[1]Исходные данные'!$P$3,0)</f>
        <v>3.8127228731533368E-2</v>
      </c>
      <c r="C48" s="12">
        <f>VLOOKUP(A48,'[1]Исходные данные'!$A:$BF,'[1]Исходные данные'!$AL$3,0)</f>
        <v>11</v>
      </c>
      <c r="D48" s="9">
        <f>VLOOKUP(A48,'[1]Исходные данные'!$A:$BF,'[1]Исходные данные'!$O$3,0)</f>
        <v>74225.540805845463</v>
      </c>
      <c r="E48" s="12">
        <f>VLOOKUP(A48,'[1]Исходные данные'!$A:$BF,'[1]Исходные данные'!$AP$3,0)</f>
        <v>63</v>
      </c>
      <c r="F48" s="10">
        <f>VLOOKUP(A48,'[1]Исходные данные'!$A:$BF,'[1]Исходные данные'!$AQ$3,0)</f>
        <v>0.1786526343142987</v>
      </c>
      <c r="G48" s="12">
        <f>VLOOKUP(A48,'[1]Исходные данные'!$A:$BF,'[1]Исходные данные'!$AT$3,0)</f>
        <v>70</v>
      </c>
      <c r="H48" s="11">
        <f>VLOOKUP(A48,'[1]Исходные данные'!$A:$BF,'[1]Исходные данные'!$AU$3,0)</f>
        <v>1.3124920806642637</v>
      </c>
      <c r="I48" s="12">
        <f>VLOOKUP(A48,'[1]Исходные данные'!$A:$BF,'[1]Исходные данные'!$AX$3,0)</f>
        <v>49</v>
      </c>
      <c r="J48" s="10">
        <f>VLOOKUP(A48,'[1]Исходные данные'!$A:$BF,'[1]Исходные данные'!$BC$3,0)</f>
        <v>-2.3926278698901623E-2</v>
      </c>
      <c r="K48" s="12">
        <f>VLOOKUP(A48,'[1]Исходные данные'!$A:$BF,'[1]Исходные данные'!$BE$3,0)</f>
        <v>33</v>
      </c>
      <c r="L48" s="14">
        <f>VLOOKUP(A48,'[1]Исходные данные'!$A:$BF,'[1]Исходные данные'!$AY$3,0)+100%</f>
        <v>0.75437637706858685</v>
      </c>
      <c r="M48" s="12">
        <f>VLOOKUP(A48,'[1]Исходные данные'!$A:$BF,'[1]Исходные данные'!$BA$3,0)</f>
        <v>28</v>
      </c>
      <c r="N48" s="13">
        <f>VLOOKUP(A48,'[1]Исходные данные'!$A:$BF,'[1]Исходные данные'!$BF$3,0)</f>
        <v>254</v>
      </c>
      <c r="O48" s="15">
        <f t="shared" si="0"/>
        <v>47</v>
      </c>
      <c r="P48" t="s">
        <v>111</v>
      </c>
      <c r="Q48">
        <f>VLOOKUP(A48,'[1]Исходные данные'!A:BK,63,0)</f>
        <v>0</v>
      </c>
    </row>
    <row r="49" spans="1:17" x14ac:dyDescent="0.25">
      <c r="A49" s="6" t="s">
        <v>44</v>
      </c>
      <c r="B49" s="8">
        <f>VLOOKUP(A49,'[1]Исходные данные'!$A:$BF,'[1]Исходные данные'!$P$3,0)</f>
        <v>5.5355881005005159E-2</v>
      </c>
      <c r="C49" s="12">
        <f>VLOOKUP(A49,'[1]Исходные данные'!$A:$BF,'[1]Исходные данные'!$AL$3,0)</f>
        <v>73</v>
      </c>
      <c r="D49" s="9">
        <f>VLOOKUP(A49,'[1]Исходные данные'!$A:$BF,'[1]Исходные данные'!$O$3,0)</f>
        <v>68568.055563633068</v>
      </c>
      <c r="E49" s="12">
        <f>VLOOKUP(A49,'[1]Исходные данные'!$A:$BF,'[1]Исходные данные'!$AP$3,0)</f>
        <v>49</v>
      </c>
      <c r="F49" s="10">
        <f>VLOOKUP(A49,'[1]Исходные данные'!$A:$BF,'[1]Исходные данные'!$AQ$3,0)</f>
        <v>4.9299199433354333E-2</v>
      </c>
      <c r="G49" s="12">
        <f>VLOOKUP(A49,'[1]Исходные данные'!$A:$BF,'[1]Исходные данные'!$AT$3,0)</f>
        <v>22</v>
      </c>
      <c r="H49" s="11">
        <f>VLOOKUP(A49,'[1]Исходные данные'!$A:$BF,'[1]Исходные данные'!$AU$3,0)</f>
        <v>1.2457009569580395</v>
      </c>
      <c r="I49" s="12">
        <f>VLOOKUP(A49,'[1]Исходные данные'!$A:$BF,'[1]Исходные данные'!$AX$3,0)</f>
        <v>43</v>
      </c>
      <c r="J49" s="10">
        <f>VLOOKUP(A49,'[1]Исходные данные'!$A:$BF,'[1]Исходные данные'!$BC$3,0)</f>
        <v>7.8679555026080567E-2</v>
      </c>
      <c r="K49" s="12">
        <f>VLOOKUP(A49,'[1]Исходные данные'!$A:$BF,'[1]Исходные данные'!$BE$3,0)</f>
        <v>84</v>
      </c>
      <c r="L49" s="14">
        <f>VLOOKUP(A49,'[1]Исходные данные'!$A:$BF,'[1]Исходные данные'!$AY$3,0)+100%</f>
        <v>0.67306706173853603</v>
      </c>
      <c r="M49" s="12">
        <f>VLOOKUP(A49,'[1]Исходные данные'!$A:$BF,'[1]Исходные данные'!$BA$3,0)</f>
        <v>14</v>
      </c>
      <c r="N49" s="13">
        <f>VLOOKUP(A49,'[1]Исходные данные'!$A:$BF,'[1]Исходные данные'!$BF$3,0)</f>
        <v>285</v>
      </c>
      <c r="O49" s="15">
        <f t="shared" si="0"/>
        <v>38</v>
      </c>
      <c r="P49" t="s">
        <v>109</v>
      </c>
      <c r="Q49">
        <f>VLOOKUP(A49,'[1]Исходные данные'!A:BK,63,0)</f>
        <v>0</v>
      </c>
    </row>
    <row r="50" spans="1:17" x14ac:dyDescent="0.25">
      <c r="A50" s="6" t="s">
        <v>82</v>
      </c>
      <c r="B50" s="8">
        <f>VLOOKUP(A50,'[1]Исходные данные'!$A:$BF,'[1]Исходные данные'!$P$3,0)</f>
        <v>3.5011110719198615E-2</v>
      </c>
      <c r="C50" s="12">
        <f>VLOOKUP(A50,'[1]Исходные данные'!$A:$BF,'[1]Исходные данные'!$AL$3,0)</f>
        <v>7</v>
      </c>
      <c r="D50" s="9">
        <f>VLOOKUP(A50,'[1]Исходные данные'!$A:$BF,'[1]Исходные данные'!$O$3,0)</f>
        <v>102661.02780576263</v>
      </c>
      <c r="E50" s="12">
        <f>VLOOKUP(A50,'[1]Исходные данные'!$A:$BF,'[1]Исходные данные'!$AP$3,0)</f>
        <v>80</v>
      </c>
      <c r="F50" s="10">
        <f>VLOOKUP(A50,'[1]Исходные данные'!$A:$BF,'[1]Исходные данные'!$AQ$3,0)</f>
        <v>6.3734290843806107E-2</v>
      </c>
      <c r="G50" s="12">
        <f>VLOOKUP(A50,'[1]Исходные данные'!$A:$BF,'[1]Исходные данные'!$AT$3,0)</f>
        <v>28</v>
      </c>
      <c r="H50" s="11">
        <f>VLOOKUP(A50,'[1]Исходные данные'!$A:$BF,'[1]Исходные данные'!$AU$3,0)</f>
        <v>1.3178428769281381</v>
      </c>
      <c r="I50" s="12">
        <f>VLOOKUP(A50,'[1]Исходные данные'!$A:$BF,'[1]Исходные данные'!$AX$3,0)</f>
        <v>49</v>
      </c>
      <c r="J50" s="10">
        <f>VLOOKUP(A50,'[1]Исходные данные'!$A:$BF,'[1]Исходные данные'!$BC$3,0)</f>
        <v>-5.1992964697326137E-2</v>
      </c>
      <c r="K50" s="12">
        <f>VLOOKUP(A50,'[1]Исходные данные'!$A:$BF,'[1]Исходные данные'!$BE$3,0)</f>
        <v>24</v>
      </c>
      <c r="L50" s="14">
        <f>VLOOKUP(A50,'[1]Исходные данные'!$A:$BF,'[1]Исходные данные'!$AY$3,0)+100%</f>
        <v>1.4728685503296686</v>
      </c>
      <c r="M50" s="12">
        <f>VLOOKUP(A50,'[1]Исходные данные'!$A:$BF,'[1]Исходные данные'!$BA$3,0)</f>
        <v>81</v>
      </c>
      <c r="N50" s="13">
        <f>VLOOKUP(A50,'[1]Исходные данные'!$A:$BF,'[1]Исходные данные'!$BF$3,0)</f>
        <v>269</v>
      </c>
      <c r="O50" s="15">
        <f t="shared" si="0"/>
        <v>41</v>
      </c>
      <c r="P50" t="s">
        <v>107</v>
      </c>
      <c r="Q50">
        <f>VLOOKUP(A50,'[1]Исходные данные'!A:BK,63,0)</f>
        <v>0</v>
      </c>
    </row>
    <row r="51" spans="1:17" x14ac:dyDescent="0.25">
      <c r="A51" s="6" t="s">
        <v>43</v>
      </c>
      <c r="B51" s="8">
        <f>VLOOKUP(A51,'[1]Исходные данные'!$A:$BF,'[1]Исходные данные'!$P$3,0)</f>
        <v>5.6801661717003807E-2</v>
      </c>
      <c r="C51" s="12">
        <f>VLOOKUP(A51,'[1]Исходные данные'!$A:$BF,'[1]Исходные данные'!$AL$3,0)</f>
        <v>76</v>
      </c>
      <c r="D51" s="9">
        <f>VLOOKUP(A51,'[1]Исходные данные'!$A:$BF,'[1]Исходные данные'!$O$3,0)</f>
        <v>65639.112294122868</v>
      </c>
      <c r="E51" s="12">
        <f>VLOOKUP(A51,'[1]Исходные данные'!$A:$BF,'[1]Исходные данные'!$AP$3,0)</f>
        <v>46</v>
      </c>
      <c r="F51" s="10">
        <f>VLOOKUP(A51,'[1]Исходные данные'!$A:$BF,'[1]Исходные данные'!$AQ$3,0)</f>
        <v>9.9975139220365952E-2</v>
      </c>
      <c r="G51" s="12">
        <f>VLOOKUP(A51,'[1]Исходные данные'!$A:$BF,'[1]Исходные данные'!$AT$3,0)</f>
        <v>48</v>
      </c>
      <c r="H51" s="11">
        <f>VLOOKUP(A51,'[1]Исходные данные'!$A:$BF,'[1]Исходные данные'!$AU$3,0)</f>
        <v>1.0811605899932497</v>
      </c>
      <c r="I51" s="12">
        <f>VLOOKUP(A51,'[1]Исходные данные'!$A:$BF,'[1]Исходные данные'!$AX$3,0)</f>
        <v>28</v>
      </c>
      <c r="J51" s="10">
        <f>VLOOKUP(A51,'[1]Исходные данные'!$A:$BF,'[1]Исходные данные'!$BC$3,0)</f>
        <v>2.1456305467057037E-2</v>
      </c>
      <c r="K51" s="12">
        <f>VLOOKUP(A51,'[1]Исходные данные'!$A:$BF,'[1]Исходные данные'!$BE$3,0)</f>
        <v>67</v>
      </c>
      <c r="L51" s="14">
        <f>VLOOKUP(A51,'[1]Исходные данные'!$A:$BF,'[1]Исходные данные'!$AY$3,0)+100%</f>
        <v>0.52777579403617081</v>
      </c>
      <c r="M51" s="12">
        <f>VLOOKUP(A51,'[1]Исходные данные'!$A:$BF,'[1]Исходные данные'!$BA$3,0)</f>
        <v>4</v>
      </c>
      <c r="N51" s="13">
        <f>VLOOKUP(A51,'[1]Исходные данные'!$A:$BF,'[1]Исходные данные'!$BF$3,0)</f>
        <v>269</v>
      </c>
      <c r="O51" s="15">
        <f t="shared" si="0"/>
        <v>41</v>
      </c>
      <c r="P51" t="s">
        <v>109</v>
      </c>
      <c r="Q51" t="str">
        <f>VLOOKUP(A51,'[1]Исходные данные'!A:BK,63,0)</f>
        <v>*</v>
      </c>
    </row>
    <row r="52" spans="1:17" x14ac:dyDescent="0.25">
      <c r="A52" s="6" t="s">
        <v>74</v>
      </c>
      <c r="B52" s="8">
        <f>VLOOKUP(A52,'[1]Исходные данные'!$A:$BF,'[1]Исходные данные'!$P$3,0)</f>
        <v>3.3626122290080052E-2</v>
      </c>
      <c r="C52" s="12">
        <f>VLOOKUP(A52,'[1]Исходные данные'!$A:$BF,'[1]Исходные данные'!$AL$3,0)</f>
        <v>5</v>
      </c>
      <c r="D52" s="9">
        <f>VLOOKUP(A52,'[1]Исходные данные'!$A:$BF,'[1]Исходные данные'!$O$3,0)</f>
        <v>83195.37571635317</v>
      </c>
      <c r="E52" s="12">
        <f>VLOOKUP(A52,'[1]Исходные данные'!$A:$BF,'[1]Исходные данные'!$AP$3,0)</f>
        <v>71</v>
      </c>
      <c r="F52" s="10">
        <f>VLOOKUP(A52,'[1]Исходные данные'!$A:$BF,'[1]Исходные данные'!$AQ$3,0)</f>
        <v>6.7978533094812166E-2</v>
      </c>
      <c r="G52" s="12">
        <f>VLOOKUP(A52,'[1]Исходные данные'!$A:$BF,'[1]Исходные данные'!$AT$3,0)</f>
        <v>33</v>
      </c>
      <c r="H52" s="11">
        <f>VLOOKUP(A52,'[1]Исходные данные'!$A:$BF,'[1]Исходные данные'!$AU$3,0)</f>
        <v>1.1859305342773141</v>
      </c>
      <c r="I52" s="12">
        <f>VLOOKUP(A52,'[1]Исходные данные'!$A:$BF,'[1]Исходные данные'!$AX$3,0)</f>
        <v>34</v>
      </c>
      <c r="J52" s="10">
        <f>VLOOKUP(A52,'[1]Исходные данные'!$A:$BF,'[1]Исходные данные'!$BC$3,0)</f>
        <v>-0.24308874236283345</v>
      </c>
      <c r="K52" s="12">
        <f>VLOOKUP(A52,'[1]Исходные данные'!$A:$BF,'[1]Исходные данные'!$BE$3,0)</f>
        <v>8</v>
      </c>
      <c r="L52" s="14">
        <f>VLOOKUP(A52,'[1]Исходные данные'!$A:$BF,'[1]Исходные данные'!$AY$3,0)+100%</f>
        <v>1.3790070311209293</v>
      </c>
      <c r="M52" s="12">
        <f>VLOOKUP(A52,'[1]Исходные данные'!$A:$BF,'[1]Исходные данные'!$BA$3,0)</f>
        <v>79</v>
      </c>
      <c r="N52" s="13">
        <f>VLOOKUP(A52,'[1]Исходные данные'!$A:$BF,'[1]Исходные данные'!$BF$3,0)</f>
        <v>230</v>
      </c>
      <c r="O52" s="15">
        <f t="shared" si="0"/>
        <v>56</v>
      </c>
      <c r="P52" t="s">
        <v>112</v>
      </c>
      <c r="Q52">
        <f>VLOOKUP(A52,'[1]Исходные данные'!A:BK,63,0)</f>
        <v>0</v>
      </c>
    </row>
    <row r="53" spans="1:17" x14ac:dyDescent="0.25">
      <c r="A53" s="6" t="s">
        <v>17</v>
      </c>
      <c r="B53" s="8">
        <f>VLOOKUP(A53,'[1]Исходные данные'!$A:$BF,'[1]Исходные данные'!$P$3,0)</f>
        <v>3.5849056603773584E-2</v>
      </c>
      <c r="C53" s="12">
        <f>VLOOKUP(A53,'[1]Исходные данные'!$A:$BF,'[1]Исходные данные'!$AL$3,0)</f>
        <v>8</v>
      </c>
      <c r="D53" s="9">
        <f>VLOOKUP(A53,'[1]Исходные данные'!$A:$BF,'[1]Исходные данные'!$O$3,0)</f>
        <v>72083.479526315772</v>
      </c>
      <c r="E53" s="12">
        <f>VLOOKUP(A53,'[1]Исходные данные'!$A:$BF,'[1]Исходные данные'!$AP$3,0)</f>
        <v>58</v>
      </c>
      <c r="F53" s="10">
        <f>VLOOKUP(A53,'[1]Исходные данные'!$A:$BF,'[1]Исходные данные'!$AQ$3,0)</f>
        <v>5.7651027292241641E-2</v>
      </c>
      <c r="G53" s="12">
        <f>VLOOKUP(A53,'[1]Исходные данные'!$A:$BF,'[1]Исходные данные'!$AT$3,0)</f>
        <v>28</v>
      </c>
      <c r="H53" s="11">
        <f>VLOOKUP(A53,'[1]Исходные данные'!$A:$BF,'[1]Исходные данные'!$AU$3,0)</f>
        <v>1.3004682033786867</v>
      </c>
      <c r="I53" s="12">
        <f>VLOOKUP(A53,'[1]Исходные данные'!$A:$BF,'[1]Исходные данные'!$AX$3,0)</f>
        <v>47</v>
      </c>
      <c r="J53" s="10">
        <f>VLOOKUP(A53,'[1]Исходные данные'!$A:$BF,'[1]Исходные данные'!$BC$3,0)</f>
        <v>-1.3222877170622909E-2</v>
      </c>
      <c r="K53" s="12">
        <f>VLOOKUP(A53,'[1]Исходные данные'!$A:$BF,'[1]Исходные данные'!$BE$3,0)</f>
        <v>40</v>
      </c>
      <c r="L53" s="14">
        <f>VLOOKUP(A53,'[1]Исходные данные'!$A:$BF,'[1]Исходные данные'!$AY$3,0)+100%</f>
        <v>1.1313843284313378</v>
      </c>
      <c r="M53" s="12">
        <f>VLOOKUP(A53,'[1]Исходные данные'!$A:$BF,'[1]Исходные данные'!$BA$3,0)</f>
        <v>69</v>
      </c>
      <c r="N53" s="13">
        <f>VLOOKUP(A53,'[1]Исходные данные'!$A:$BF,'[1]Исходные данные'!$BF$3,0)</f>
        <v>250</v>
      </c>
      <c r="O53" s="15">
        <f t="shared" si="0"/>
        <v>49</v>
      </c>
      <c r="P53" t="s">
        <v>99</v>
      </c>
      <c r="Q53">
        <f>VLOOKUP(A53,'[1]Исходные данные'!A:BK,63,0)</f>
        <v>0</v>
      </c>
    </row>
    <row r="54" spans="1:17" x14ac:dyDescent="0.25">
      <c r="A54" s="6" t="s">
        <v>75</v>
      </c>
      <c r="B54" s="8">
        <f>VLOOKUP(A54,'[1]Исходные данные'!$A:$BF,'[1]Исходные данные'!$P$3,0)</f>
        <v>4.9098294767716558E-2</v>
      </c>
      <c r="C54" s="12">
        <f>VLOOKUP(A54,'[1]Исходные данные'!$A:$BF,'[1]Исходные данные'!$AL$3,0)</f>
        <v>52</v>
      </c>
      <c r="D54" s="9">
        <f>VLOOKUP(A54,'[1]Исходные данные'!$A:$BF,'[1]Исходные данные'!$O$3,0)</f>
        <v>59905.614764106729</v>
      </c>
      <c r="E54" s="12">
        <f>VLOOKUP(A54,'[1]Исходные данные'!$A:$BF,'[1]Исходные данные'!$AP$3,0)</f>
        <v>25</v>
      </c>
      <c r="F54" s="10">
        <f>VLOOKUP(A54,'[1]Исходные данные'!$A:$BF,'[1]Исходные данные'!$AQ$3,0)</f>
        <v>8.3862267791960196E-2</v>
      </c>
      <c r="G54" s="12">
        <f>VLOOKUP(A54,'[1]Исходные данные'!$A:$BF,'[1]Исходные данные'!$AT$3,0)</f>
        <v>39</v>
      </c>
      <c r="H54" s="11">
        <f>VLOOKUP(A54,'[1]Исходные данные'!$A:$BF,'[1]Исходные данные'!$AU$3,0)</f>
        <v>1.6800205628038094</v>
      </c>
      <c r="I54" s="12">
        <f>VLOOKUP(A54,'[1]Исходные данные'!$A:$BF,'[1]Исходные данные'!$AX$3,0)</f>
        <v>79</v>
      </c>
      <c r="J54" s="10">
        <f>VLOOKUP(A54,'[1]Исходные данные'!$A:$BF,'[1]Исходные данные'!$BC$3,0)</f>
        <v>1.484660722381744E-2</v>
      </c>
      <c r="K54" s="12">
        <f>VLOOKUP(A54,'[1]Исходные данные'!$A:$BF,'[1]Исходные данные'!$BE$3,0)</f>
        <v>62</v>
      </c>
      <c r="L54" s="14">
        <f>VLOOKUP(A54,'[1]Исходные данные'!$A:$BF,'[1]Исходные данные'!$AY$3,0)+100%</f>
        <v>0.59021485918570515</v>
      </c>
      <c r="M54" s="12">
        <f>VLOOKUP(A54,'[1]Исходные данные'!$A:$BF,'[1]Исходные данные'!$BA$3,0)</f>
        <v>7</v>
      </c>
      <c r="N54" s="13">
        <f>VLOOKUP(A54,'[1]Исходные данные'!$A:$BF,'[1]Исходные данные'!$BF$3,0)</f>
        <v>264</v>
      </c>
      <c r="O54" s="15">
        <f t="shared" si="0"/>
        <v>46</v>
      </c>
      <c r="P54" t="s">
        <v>110</v>
      </c>
      <c r="Q54">
        <f>VLOOKUP(A54,'[1]Исходные данные'!A:BK,63,0)</f>
        <v>0</v>
      </c>
    </row>
    <row r="55" spans="1:17" x14ac:dyDescent="0.25">
      <c r="A55" s="6" t="s">
        <v>77</v>
      </c>
      <c r="B55" s="8">
        <f>VLOOKUP(A55,'[1]Исходные данные'!$A:$BF,'[1]Исходные данные'!$P$3,0)</f>
        <v>4.8551729104034276E-2</v>
      </c>
      <c r="C55" s="12">
        <f>VLOOKUP(A55,'[1]Исходные данные'!$A:$BF,'[1]Исходные данные'!$AL$3,0)</f>
        <v>48</v>
      </c>
      <c r="D55" s="9">
        <f>VLOOKUP(A55,'[1]Исходные данные'!$A:$BF,'[1]Исходные данные'!$O$3,0)</f>
        <v>83152.669516499824</v>
      </c>
      <c r="E55" s="12">
        <f>VLOOKUP(A55,'[1]Исходные данные'!$A:$BF,'[1]Исходные данные'!$AP$3,0)</f>
        <v>71</v>
      </c>
      <c r="F55" s="10">
        <f>VLOOKUP(A55,'[1]Исходные данные'!$A:$BF,'[1]Исходные данные'!$AQ$3,0)</f>
        <v>9.301126739818838E-2</v>
      </c>
      <c r="G55" s="12">
        <f>VLOOKUP(A55,'[1]Исходные данные'!$A:$BF,'[1]Исходные данные'!$AT$3,0)</f>
        <v>44</v>
      </c>
      <c r="H55" s="11">
        <f>VLOOKUP(A55,'[1]Исходные данные'!$A:$BF,'[1]Исходные данные'!$AU$3,0)</f>
        <v>0.67315794963658271</v>
      </c>
      <c r="I55" s="12">
        <f>VLOOKUP(A55,'[1]Исходные данные'!$A:$BF,'[1]Исходные данные'!$AX$3,0)</f>
        <v>2</v>
      </c>
      <c r="J55" s="10">
        <f>VLOOKUP(A55,'[1]Исходные данные'!$A:$BF,'[1]Исходные данные'!$BC$3,0)</f>
        <v>-0.2742116032187325</v>
      </c>
      <c r="K55" s="12">
        <f>VLOOKUP(A55,'[1]Исходные данные'!$A:$BF,'[1]Исходные данные'!$BE$3,0)</f>
        <v>6</v>
      </c>
      <c r="L55" s="14">
        <f>VLOOKUP(A55,'[1]Исходные данные'!$A:$BF,'[1]Исходные данные'!$AY$3,0)+100%</f>
        <v>0.99481081053190779</v>
      </c>
      <c r="M55" s="12">
        <f>VLOOKUP(A55,'[1]Исходные данные'!$A:$BF,'[1]Исходные данные'!$BA$3,0)</f>
        <v>64</v>
      </c>
      <c r="N55" s="13">
        <f>VLOOKUP(A55,'[1]Исходные данные'!$A:$BF,'[1]Исходные данные'!$BF$3,0)</f>
        <v>235</v>
      </c>
      <c r="O55" s="15">
        <f t="shared" si="0"/>
        <v>53</v>
      </c>
      <c r="P55" t="s">
        <v>111</v>
      </c>
      <c r="Q55">
        <f>VLOOKUP(A55,'[1]Исходные данные'!A:BK,63,0)</f>
        <v>0</v>
      </c>
    </row>
    <row r="56" spans="1:17" x14ac:dyDescent="0.25">
      <c r="A56" s="6" t="s">
        <v>3</v>
      </c>
      <c r="B56" s="8">
        <f>VLOOKUP(A56,'[1]Исходные данные'!$A:$BF,'[1]Исходные данные'!$P$3,0)</f>
        <v>4.1250882741257024E-2</v>
      </c>
      <c r="C56" s="12">
        <f>VLOOKUP(A56,'[1]Исходные данные'!$A:$BF,'[1]Исходные данные'!$AL$3,0)</f>
        <v>19</v>
      </c>
      <c r="D56" s="9">
        <f>VLOOKUP(A56,'[1]Исходные данные'!$A:$BF,'[1]Исходные данные'!$O$3,0)</f>
        <v>65023.695002924127</v>
      </c>
      <c r="E56" s="12">
        <f>VLOOKUP(A56,'[1]Исходные данные'!$A:$BF,'[1]Исходные данные'!$AP$3,0)</f>
        <v>42</v>
      </c>
      <c r="F56" s="10">
        <f>VLOOKUP(A56,'[1]Исходные данные'!$A:$BF,'[1]Исходные данные'!$AQ$3,0)</f>
        <v>4.8380780536649931E-2</v>
      </c>
      <c r="G56" s="12">
        <f>VLOOKUP(A56,'[1]Исходные данные'!$A:$BF,'[1]Исходные данные'!$AT$3,0)</f>
        <v>15</v>
      </c>
      <c r="H56" s="11">
        <f>VLOOKUP(A56,'[1]Исходные данные'!$A:$BF,'[1]Исходные данные'!$AU$3,0)</f>
        <v>1.3838080094798126</v>
      </c>
      <c r="I56" s="12">
        <f>VLOOKUP(A56,'[1]Исходные данные'!$A:$BF,'[1]Исходные данные'!$AX$3,0)</f>
        <v>59</v>
      </c>
      <c r="J56" s="10">
        <f>VLOOKUP(A56,'[1]Исходные данные'!$A:$BF,'[1]Исходные данные'!$BC$3,0)</f>
        <v>1.6757343062986131E-2</v>
      </c>
      <c r="K56" s="12">
        <f>VLOOKUP(A56,'[1]Исходные данные'!$A:$BF,'[1]Исходные данные'!$BE$3,0)</f>
        <v>64</v>
      </c>
      <c r="L56" s="14">
        <f>VLOOKUP(A56,'[1]Исходные данные'!$A:$BF,'[1]Исходные данные'!$AY$3,0)+100%</f>
        <v>0.82917184971882352</v>
      </c>
      <c r="M56" s="12">
        <f>VLOOKUP(A56,'[1]Исходные данные'!$A:$BF,'[1]Исходные данные'!$BA$3,0)</f>
        <v>43</v>
      </c>
      <c r="N56" s="13">
        <f>VLOOKUP(A56,'[1]Исходные данные'!$A:$BF,'[1]Исходные данные'!$BF$3,0)</f>
        <v>242</v>
      </c>
      <c r="O56" s="15">
        <f t="shared" si="0"/>
        <v>51</v>
      </c>
      <c r="P56" t="s">
        <v>112</v>
      </c>
      <c r="Q56">
        <f>VLOOKUP(A56,'[1]Исходные данные'!A:BK,63,0)</f>
        <v>0</v>
      </c>
    </row>
    <row r="57" spans="1:17" x14ac:dyDescent="0.25">
      <c r="A57" s="6" t="s">
        <v>69</v>
      </c>
      <c r="B57" s="8">
        <f>VLOOKUP(A57,'[1]Исходные данные'!$A:$BF,'[1]Исходные данные'!$P$3,0)</f>
        <v>4.0840822081619176E-2</v>
      </c>
      <c r="C57" s="12">
        <f>VLOOKUP(A57,'[1]Исходные данные'!$A:$BF,'[1]Исходные данные'!$AL$3,0)</f>
        <v>18</v>
      </c>
      <c r="D57" s="9">
        <f>VLOOKUP(A57,'[1]Исходные данные'!$A:$BF,'[1]Исходные данные'!$O$3,0)</f>
        <v>61093.219547689347</v>
      </c>
      <c r="E57" s="12">
        <f>VLOOKUP(A57,'[1]Исходные данные'!$A:$BF,'[1]Исходные данные'!$AP$3,0)</f>
        <v>30</v>
      </c>
      <c r="F57" s="10">
        <f>VLOOKUP(A57,'[1]Исходные данные'!$A:$BF,'[1]Исходные данные'!$AQ$3,0)</f>
        <v>9.2776673293571907E-2</v>
      </c>
      <c r="G57" s="12">
        <f>VLOOKUP(A57,'[1]Исходные данные'!$A:$BF,'[1]Исходные данные'!$AT$3,0)</f>
        <v>44</v>
      </c>
      <c r="H57" s="11">
        <f>VLOOKUP(A57,'[1]Исходные данные'!$A:$BF,'[1]Исходные данные'!$AU$3,0)</f>
        <v>1.7023367837493153</v>
      </c>
      <c r="I57" s="12">
        <f>VLOOKUP(A57,'[1]Исходные данные'!$A:$BF,'[1]Исходные данные'!$AX$3,0)</f>
        <v>80</v>
      </c>
      <c r="J57" s="10">
        <f>VLOOKUP(A57,'[1]Исходные данные'!$A:$BF,'[1]Исходные данные'!$BC$3,0)</f>
        <v>-4.753580376173204E-2</v>
      </c>
      <c r="K57" s="12">
        <f>VLOOKUP(A57,'[1]Исходные данные'!$A:$BF,'[1]Исходные данные'!$BE$3,0)</f>
        <v>27</v>
      </c>
      <c r="L57" s="14">
        <f>VLOOKUP(A57,'[1]Исходные данные'!$A:$BF,'[1]Исходные данные'!$AY$3,0)+100%</f>
        <v>0.77776476098883729</v>
      </c>
      <c r="M57" s="12">
        <f>VLOOKUP(A57,'[1]Исходные данные'!$A:$BF,'[1]Исходные данные'!$BA$3,0)</f>
        <v>35</v>
      </c>
      <c r="N57" s="13">
        <f>VLOOKUP(A57,'[1]Исходные данные'!$A:$BF,'[1]Исходные данные'!$BF$3,0)</f>
        <v>234</v>
      </c>
      <c r="O57" s="15">
        <f t="shared" si="0"/>
        <v>54</v>
      </c>
      <c r="P57" t="s">
        <v>109</v>
      </c>
      <c r="Q57">
        <f>VLOOKUP(A57,'[1]Исходные данные'!A:BK,63,0)</f>
        <v>0</v>
      </c>
    </row>
    <row r="58" spans="1:17" x14ac:dyDescent="0.25">
      <c r="A58" s="6" t="s">
        <v>50</v>
      </c>
      <c r="B58" s="8">
        <f>VLOOKUP(A58,'[1]Исходные данные'!$A:$BF,'[1]Исходные данные'!$P$3,0)</f>
        <v>5.2567260985148995E-2</v>
      </c>
      <c r="C58" s="12">
        <f>VLOOKUP(A58,'[1]Исходные данные'!$A:$BF,'[1]Исходные данные'!$AL$3,0)</f>
        <v>59</v>
      </c>
      <c r="D58" s="9">
        <f>VLOOKUP(A58,'[1]Исходные данные'!$A:$BF,'[1]Исходные данные'!$O$3,0)</f>
        <v>54227.709309468344</v>
      </c>
      <c r="E58" s="12">
        <f>VLOOKUP(A58,'[1]Исходные данные'!$A:$BF,'[1]Исходные данные'!$AP$3,0)</f>
        <v>11</v>
      </c>
      <c r="F58" s="10">
        <f>VLOOKUP(A58,'[1]Исходные данные'!$A:$BF,'[1]Исходные данные'!$AQ$3,0)</f>
        <v>3.0583179251411723E-2</v>
      </c>
      <c r="G58" s="12">
        <f>VLOOKUP(A58,'[1]Исходные данные'!$A:$BF,'[1]Исходные данные'!$AT$3,0)</f>
        <v>7</v>
      </c>
      <c r="H58" s="11">
        <f>VLOOKUP(A58,'[1]Исходные данные'!$A:$BF,'[1]Исходные данные'!$AU$3,0)</f>
        <v>1.6804576258252988</v>
      </c>
      <c r="I58" s="12">
        <f>VLOOKUP(A58,'[1]Исходные данные'!$A:$BF,'[1]Исходные данные'!$AX$3,0)</f>
        <v>79</v>
      </c>
      <c r="J58" s="10">
        <f>VLOOKUP(A58,'[1]Исходные данные'!$A:$BF,'[1]Исходные данные'!$BC$3,0)</f>
        <v>7.2843637649880758E-3</v>
      </c>
      <c r="K58" s="12">
        <f>VLOOKUP(A58,'[1]Исходные данные'!$A:$BF,'[1]Исходные данные'!$BE$3,0)</f>
        <v>56</v>
      </c>
      <c r="L58" s="14">
        <f>VLOOKUP(A58,'[1]Исходные данные'!$A:$BF,'[1]Исходные данные'!$AY$3,0)+100%</f>
        <v>0.69207176909917756</v>
      </c>
      <c r="M58" s="12">
        <f>VLOOKUP(A58,'[1]Исходные данные'!$A:$BF,'[1]Исходные данные'!$BA$3,0)</f>
        <v>16</v>
      </c>
      <c r="N58" s="13">
        <f>VLOOKUP(A58,'[1]Исходные данные'!$A:$BF,'[1]Исходные данные'!$BF$3,0)</f>
        <v>228</v>
      </c>
      <c r="O58" s="15">
        <f t="shared" si="0"/>
        <v>57</v>
      </c>
      <c r="P58" t="s">
        <v>112</v>
      </c>
      <c r="Q58" t="str">
        <f>VLOOKUP(A58,'[1]Исходные данные'!A:BK,63,0)</f>
        <v>*</v>
      </c>
    </row>
    <row r="59" spans="1:17" x14ac:dyDescent="0.25">
      <c r="A59" s="6" t="s">
        <v>14</v>
      </c>
      <c r="B59" s="8">
        <f>VLOOKUP(A59,'[1]Исходные данные'!$A:$BF,'[1]Исходные данные'!$P$3,0)</f>
        <v>5.4281816920729357E-2</v>
      </c>
      <c r="C59" s="12">
        <f>VLOOKUP(A59,'[1]Исходные данные'!$A:$BF,'[1]Исходные данные'!$AL$3,0)</f>
        <v>67</v>
      </c>
      <c r="D59" s="9">
        <f>VLOOKUP(A59,'[1]Исходные данные'!$A:$BF,'[1]Исходные данные'!$O$3,0)</f>
        <v>49739.043914957016</v>
      </c>
      <c r="E59" s="12">
        <f>VLOOKUP(A59,'[1]Исходные данные'!$A:$BF,'[1]Исходные данные'!$AP$3,0)</f>
        <v>7</v>
      </c>
      <c r="F59" s="10">
        <f>VLOOKUP(A59,'[1]Исходные данные'!$A:$BF,'[1]Исходные данные'!$AQ$3,0)</f>
        <v>8.3206824260825568E-2</v>
      </c>
      <c r="G59" s="12">
        <f>VLOOKUP(A59,'[1]Исходные данные'!$A:$BF,'[1]Исходные данные'!$AT$3,0)</f>
        <v>39</v>
      </c>
      <c r="H59" s="11">
        <f>VLOOKUP(A59,'[1]Исходные данные'!$A:$BF,'[1]Исходные данные'!$AU$3,0)</f>
        <v>1.002938804623696</v>
      </c>
      <c r="I59" s="12">
        <f>VLOOKUP(A59,'[1]Исходные данные'!$A:$BF,'[1]Исходные данные'!$AX$3,0)</f>
        <v>21</v>
      </c>
      <c r="J59" s="10">
        <f>VLOOKUP(A59,'[1]Исходные данные'!$A:$BF,'[1]Исходные данные'!$BC$3,0)</f>
        <v>2.6494960218171725E-2</v>
      </c>
      <c r="K59" s="12">
        <f>VLOOKUP(A59,'[1]Исходные данные'!$A:$BF,'[1]Исходные данные'!$BE$3,0)</f>
        <v>69</v>
      </c>
      <c r="L59" s="14">
        <f>VLOOKUP(A59,'[1]Исходные данные'!$A:$BF,'[1]Исходные данные'!$AY$3,0)+100%</f>
        <v>0.65870850077207777</v>
      </c>
      <c r="M59" s="12">
        <f>VLOOKUP(A59,'[1]Исходные данные'!$A:$BF,'[1]Исходные данные'!$BA$3,0)</f>
        <v>11</v>
      </c>
      <c r="N59" s="13">
        <f>VLOOKUP(A59,'[1]Исходные данные'!$A:$BF,'[1]Исходные данные'!$BF$3,0)</f>
        <v>214</v>
      </c>
      <c r="O59" s="15">
        <f t="shared" si="0"/>
        <v>62</v>
      </c>
      <c r="P59" t="s">
        <v>108</v>
      </c>
      <c r="Q59">
        <f>VLOOKUP(A59,'[1]Исходные данные'!A:BK,63,0)</f>
        <v>0</v>
      </c>
    </row>
    <row r="60" spans="1:17" x14ac:dyDescent="0.25">
      <c r="A60" s="6" t="s">
        <v>36</v>
      </c>
      <c r="B60" s="8">
        <f>VLOOKUP(A60,'[1]Исходные данные'!$A:$BF,'[1]Исходные данные'!$P$3,0)</f>
        <v>4.6298446286331563E-2</v>
      </c>
      <c r="C60" s="12">
        <f>VLOOKUP(A60,'[1]Исходные данные'!$A:$BF,'[1]Исходные данные'!$AL$3,0)</f>
        <v>36</v>
      </c>
      <c r="D60" s="9">
        <f>VLOOKUP(A60,'[1]Исходные данные'!$A:$BF,'[1]Исходные данные'!$O$3,0)</f>
        <v>59883.717310292173</v>
      </c>
      <c r="E60" s="12">
        <f>VLOOKUP(A60,'[1]Исходные данные'!$A:$BF,'[1]Исходные данные'!$AP$3,0)</f>
        <v>25</v>
      </c>
      <c r="F60" s="10">
        <f>VLOOKUP(A60,'[1]Исходные данные'!$A:$BF,'[1]Исходные данные'!$AQ$3,0)</f>
        <v>4.4693322168725139E-2</v>
      </c>
      <c r="G60" s="12">
        <f>VLOOKUP(A60,'[1]Исходные данные'!$A:$BF,'[1]Исходные данные'!$AT$3,0)</f>
        <v>15</v>
      </c>
      <c r="H60" s="11">
        <f>VLOOKUP(A60,'[1]Исходные данные'!$A:$BF,'[1]Исходные данные'!$AU$3,0)</f>
        <v>1.5283535993541879</v>
      </c>
      <c r="I60" s="12">
        <f>VLOOKUP(A60,'[1]Исходные данные'!$A:$BF,'[1]Исходные данные'!$AX$3,0)</f>
        <v>70</v>
      </c>
      <c r="J60" s="10">
        <f>VLOOKUP(A60,'[1]Исходные данные'!$A:$BF,'[1]Исходные данные'!$BC$3,0)</f>
        <v>-7.1804970946903704E-2</v>
      </c>
      <c r="K60" s="12">
        <f>VLOOKUP(A60,'[1]Исходные данные'!$A:$BF,'[1]Исходные данные'!$BE$3,0)</f>
        <v>23</v>
      </c>
      <c r="L60" s="14">
        <f>VLOOKUP(A60,'[1]Исходные данные'!$A:$BF,'[1]Исходные данные'!$AY$3,0)+100%</f>
        <v>0.98369954945725813</v>
      </c>
      <c r="M60" s="12">
        <f>VLOOKUP(A60,'[1]Исходные данные'!$A:$BF,'[1]Исходные данные'!$BA$3,0)</f>
        <v>62</v>
      </c>
      <c r="N60" s="13">
        <f>VLOOKUP(A60,'[1]Исходные данные'!$A:$BF,'[1]Исходные данные'!$BF$3,0)</f>
        <v>231</v>
      </c>
      <c r="O60" s="15">
        <f t="shared" si="0"/>
        <v>55</v>
      </c>
      <c r="P60" t="s">
        <v>110</v>
      </c>
      <c r="Q60">
        <f>VLOOKUP(A60,'[1]Исходные данные'!A:BK,63,0)</f>
        <v>0</v>
      </c>
    </row>
    <row r="61" spans="1:17" x14ac:dyDescent="0.25">
      <c r="A61" s="6" t="s">
        <v>85</v>
      </c>
      <c r="B61" s="8">
        <f>VLOOKUP(A61,'[1]Исходные данные'!$A:$BF,'[1]Исходные данные'!$P$3,0)</f>
        <v>4.1778477277198502E-2</v>
      </c>
      <c r="C61" s="12">
        <f>VLOOKUP(A61,'[1]Исходные данные'!$A:$BF,'[1]Исходные данные'!$AL$3,0)</f>
        <v>21</v>
      </c>
      <c r="D61" s="9">
        <f>VLOOKUP(A61,'[1]Исходные данные'!$A:$BF,'[1]Исходные данные'!$O$3,0)</f>
        <v>57997.78880203428</v>
      </c>
      <c r="E61" s="12">
        <f>VLOOKUP(A61,'[1]Исходные данные'!$A:$BF,'[1]Исходные данные'!$AP$3,0)</f>
        <v>18</v>
      </c>
      <c r="F61" s="10">
        <f>VLOOKUP(A61,'[1]Исходные данные'!$A:$BF,'[1]Исходные данные'!$AQ$3,0)</f>
        <v>0</v>
      </c>
      <c r="G61" s="12">
        <f>VLOOKUP(A61,'[1]Исходные данные'!$A:$BF,'[1]Исходные данные'!$AT$3,0)</f>
        <v>62</v>
      </c>
      <c r="H61" s="11">
        <f>VLOOKUP(A61,'[1]Исходные данные'!$A:$BF,'[1]Исходные данные'!$AU$3,0)</f>
        <v>0</v>
      </c>
      <c r="I61" s="12">
        <f>VLOOKUP(A61,'[1]Исходные данные'!$A:$BF,'[1]Исходные данные'!$AX$3,0)</f>
        <v>41</v>
      </c>
      <c r="J61" s="10">
        <f>VLOOKUP(A61,'[1]Исходные данные'!$A:$BF,'[1]Исходные данные'!$BC$3,0)</f>
        <v>2.529664884600339E-2</v>
      </c>
      <c r="K61" s="12">
        <f>VLOOKUP(A61,'[1]Исходные данные'!$A:$BF,'[1]Исходные данные'!$BE$3,0)</f>
        <v>68</v>
      </c>
      <c r="L61" s="14">
        <f>VLOOKUP(A61,'[1]Исходные данные'!$A:$BF,'[1]Исходные данные'!$AY$3,0)+100%</f>
        <v>0.50343098385895646</v>
      </c>
      <c r="M61" s="12">
        <f>VLOOKUP(A61,'[1]Исходные данные'!$A:$BF,'[1]Исходные данные'!$BA$3,0)</f>
        <v>3</v>
      </c>
      <c r="N61" s="13">
        <f>VLOOKUP(A61,'[1]Исходные данные'!$A:$BF,'[1]Исходные данные'!$BF$3,0)</f>
        <v>213</v>
      </c>
      <c r="O61" s="15">
        <f t="shared" si="0"/>
        <v>63</v>
      </c>
      <c r="P61" t="s">
        <v>110</v>
      </c>
      <c r="Q61">
        <f>VLOOKUP(A61,'[1]Исходные данные'!A:BK,63,0)</f>
        <v>0</v>
      </c>
    </row>
    <row r="62" spans="1:17" x14ac:dyDescent="0.25">
      <c r="A62" s="6" t="s">
        <v>73</v>
      </c>
      <c r="B62" s="8">
        <f>VLOOKUP(A62,'[1]Исходные данные'!$A:$BF,'[1]Исходные данные'!$P$3,0)</f>
        <v>4.6559245081456424E-2</v>
      </c>
      <c r="C62" s="12">
        <f>VLOOKUP(A62,'[1]Исходные данные'!$A:$BF,'[1]Исходные данные'!$AL$3,0)</f>
        <v>36</v>
      </c>
      <c r="D62" s="9">
        <f>VLOOKUP(A62,'[1]Исходные данные'!$A:$BF,'[1]Исходные данные'!$O$3,0)</f>
        <v>62649.94528149566</v>
      </c>
      <c r="E62" s="12">
        <f>VLOOKUP(A62,'[1]Исходные данные'!$A:$BF,'[1]Исходные данные'!$AP$3,0)</f>
        <v>36</v>
      </c>
      <c r="F62" s="10">
        <f>VLOOKUP(A62,'[1]Исходные данные'!$A:$BF,'[1]Исходные данные'!$AQ$3,0)</f>
        <v>5.4501120337419273E-2</v>
      </c>
      <c r="G62" s="12">
        <f>VLOOKUP(A62,'[1]Исходные данные'!$A:$BF,'[1]Исходные данные'!$AT$3,0)</f>
        <v>22</v>
      </c>
      <c r="H62" s="11">
        <f>VLOOKUP(A62,'[1]Исходные данные'!$A:$BF,'[1]Исходные данные'!$AU$3,0)</f>
        <v>1.0448269222885207</v>
      </c>
      <c r="I62" s="12">
        <f>VLOOKUP(A62,'[1]Исходные данные'!$A:$BF,'[1]Исходные данные'!$AX$3,0)</f>
        <v>22</v>
      </c>
      <c r="J62" s="10">
        <f>VLOOKUP(A62,'[1]Исходные данные'!$A:$BF,'[1]Исходные данные'!$BC$3,0)</f>
        <v>3.3366267210606836E-2</v>
      </c>
      <c r="K62" s="12">
        <f>VLOOKUP(A62,'[1]Исходные данные'!$A:$BF,'[1]Исходные данные'!$BE$3,0)</f>
        <v>70</v>
      </c>
      <c r="L62" s="14">
        <f>VLOOKUP(A62,'[1]Исходные данные'!$A:$BF,'[1]Исходные данные'!$AY$3,0)+100%</f>
        <v>0.7735562350199775</v>
      </c>
      <c r="M62" s="12">
        <f>VLOOKUP(A62,'[1]Исходные данные'!$A:$BF,'[1]Исходные данные'!$BA$3,0)</f>
        <v>33</v>
      </c>
      <c r="N62" s="13">
        <f>VLOOKUP(A62,'[1]Исходные данные'!$A:$BF,'[1]Исходные данные'!$BF$3,0)</f>
        <v>219</v>
      </c>
      <c r="O62" s="15">
        <f t="shared" si="0"/>
        <v>60</v>
      </c>
      <c r="P62" t="s">
        <v>109</v>
      </c>
      <c r="Q62">
        <f>VLOOKUP(A62,'[1]Исходные данные'!A:BK,63,0)</f>
        <v>0</v>
      </c>
    </row>
    <row r="63" spans="1:17" x14ac:dyDescent="0.25">
      <c r="A63" s="6" t="s">
        <v>2</v>
      </c>
      <c r="B63" s="8">
        <f>VLOOKUP(A63,'[1]Исходные данные'!$A:$BF,'[1]Исходные данные'!$P$3,0)</f>
        <v>4.0150801131008482E-2</v>
      </c>
      <c r="C63" s="12">
        <f>VLOOKUP(A63,'[1]Исходные данные'!$A:$BF,'[1]Исходные данные'!$AL$3,0)</f>
        <v>16</v>
      </c>
      <c r="D63" s="9">
        <f>VLOOKUP(A63,'[1]Исходные данные'!$A:$BF,'[1]Исходные данные'!$O$3,0)</f>
        <v>59745.06205902082</v>
      </c>
      <c r="E63" s="12">
        <f>VLOOKUP(A63,'[1]Исходные данные'!$A:$BF,'[1]Исходные данные'!$AP$3,0)</f>
        <v>25</v>
      </c>
      <c r="F63" s="10">
        <f>VLOOKUP(A63,'[1]Исходные данные'!$A:$BF,'[1]Исходные данные'!$AQ$3,0)</f>
        <v>2.7711797307996833E-2</v>
      </c>
      <c r="G63" s="12">
        <f>VLOOKUP(A63,'[1]Исходные данные'!$A:$BF,'[1]Исходные данные'!$AT$3,0)</f>
        <v>7</v>
      </c>
      <c r="H63" s="11">
        <f>VLOOKUP(A63,'[1]Исходные данные'!$A:$BF,'[1]Исходные данные'!$AU$3,0)</f>
        <v>1.1439992548914455</v>
      </c>
      <c r="I63" s="12">
        <f>VLOOKUP(A63,'[1]Исходные данные'!$A:$BF,'[1]Исходные данные'!$AX$3,0)</f>
        <v>31</v>
      </c>
      <c r="J63" s="10">
        <f>VLOOKUP(A63,'[1]Исходные данные'!$A:$BF,'[1]Исходные данные'!$BC$3,0)</f>
        <v>1.425461881503504E-2</v>
      </c>
      <c r="K63" s="12">
        <f>VLOOKUP(A63,'[1]Исходные данные'!$A:$BF,'[1]Исходные данные'!$BE$3,0)</f>
        <v>61</v>
      </c>
      <c r="L63" s="14">
        <f>VLOOKUP(A63,'[1]Исходные данные'!$A:$BF,'[1]Исходные данные'!$AY$3,0)+100%</f>
        <v>0.82189340583083514</v>
      </c>
      <c r="M63" s="12">
        <f>VLOOKUP(A63,'[1]Исходные данные'!$A:$BF,'[1]Исходные данные'!$BA$3,0)</f>
        <v>41</v>
      </c>
      <c r="N63" s="13">
        <f>VLOOKUP(A63,'[1]Исходные данные'!$A:$BF,'[1]Исходные данные'!$BF$3,0)</f>
        <v>181</v>
      </c>
      <c r="O63" s="15">
        <f t="shared" si="0"/>
        <v>70</v>
      </c>
      <c r="P63" t="s">
        <v>112</v>
      </c>
      <c r="Q63">
        <f>VLOOKUP(A63,'[1]Исходные данные'!A:BK,63,0)</f>
        <v>0</v>
      </c>
    </row>
    <row r="64" spans="1:17" x14ac:dyDescent="0.25">
      <c r="A64" s="6" t="s">
        <v>54</v>
      </c>
      <c r="B64" s="8">
        <f>VLOOKUP(A64,'[1]Исходные данные'!$A:$BF,'[1]Исходные данные'!$P$3,0)</f>
        <v>4.0533772973643738E-2</v>
      </c>
      <c r="C64" s="12">
        <f>VLOOKUP(A64,'[1]Исходные данные'!$A:$BF,'[1]Исходные данные'!$AL$3,0)</f>
        <v>18</v>
      </c>
      <c r="D64" s="9">
        <f>VLOOKUP(A64,'[1]Исходные данные'!$A:$BF,'[1]Исходные данные'!$O$3,0)</f>
        <v>62577.654662694105</v>
      </c>
      <c r="E64" s="12">
        <f>VLOOKUP(A64,'[1]Исходные данные'!$A:$BF,'[1]Исходные данные'!$AP$3,0)</f>
        <v>36</v>
      </c>
      <c r="F64" s="10">
        <f>VLOOKUP(A64,'[1]Исходные данные'!$A:$BF,'[1]Исходные данные'!$AQ$3,0)</f>
        <v>9.043605560889191E-2</v>
      </c>
      <c r="G64" s="12">
        <f>VLOOKUP(A64,'[1]Исходные данные'!$A:$BF,'[1]Исходные данные'!$AT$3,0)</f>
        <v>44</v>
      </c>
      <c r="H64" s="11">
        <f>VLOOKUP(A64,'[1]Исходные данные'!$A:$BF,'[1]Исходные данные'!$AU$3,0)</f>
        <v>1.3838795230597014</v>
      </c>
      <c r="I64" s="12">
        <f>VLOOKUP(A64,'[1]Исходные данные'!$A:$BF,'[1]Исходные данные'!$AX$3,0)</f>
        <v>59</v>
      </c>
      <c r="J64" s="10">
        <f>VLOOKUP(A64,'[1]Исходные данные'!$A:$BF,'[1]Исходные данные'!$BC$3,0)</f>
        <v>1.7268862911795961E-2</v>
      </c>
      <c r="K64" s="12">
        <f>VLOOKUP(A64,'[1]Исходные данные'!$A:$BF,'[1]Исходные данные'!$BE$3,0)</f>
        <v>65</v>
      </c>
      <c r="L64" s="14">
        <f>VLOOKUP(A64,'[1]Исходные данные'!$A:$BF,'[1]Исходные данные'!$AY$3,0)+100%</f>
        <v>0.5646801849854528</v>
      </c>
      <c r="M64" s="12">
        <f>VLOOKUP(A64,'[1]Исходные данные'!$A:$BF,'[1]Исходные данные'!$BA$3,0)</f>
        <v>5</v>
      </c>
      <c r="N64" s="13">
        <f>VLOOKUP(A64,'[1]Исходные данные'!$A:$BF,'[1]Исходные данные'!$BF$3,0)</f>
        <v>227</v>
      </c>
      <c r="O64" s="15">
        <f t="shared" si="0"/>
        <v>58</v>
      </c>
      <c r="P64" t="s">
        <v>111</v>
      </c>
      <c r="Q64" t="str">
        <f>VLOOKUP(A64,'[1]Исходные данные'!A:BK,63,0)</f>
        <v>*</v>
      </c>
    </row>
    <row r="65" spans="1:17" x14ac:dyDescent="0.25">
      <c r="A65" s="6" t="s">
        <v>84</v>
      </c>
      <c r="B65" s="8">
        <f>VLOOKUP(A65,'[1]Исходные данные'!$A:$BF,'[1]Исходные данные'!$P$3,0)</f>
        <v>2.5677156724596837E-2</v>
      </c>
      <c r="C65" s="12">
        <f>VLOOKUP(A65,'[1]Исходные данные'!$A:$BF,'[1]Исходные данные'!$AL$3,0)</f>
        <v>2</v>
      </c>
      <c r="D65" s="9">
        <f>VLOOKUP(A65,'[1]Исходные данные'!$A:$BF,'[1]Исходные данные'!$O$3,0)</f>
        <v>70256.252500000002</v>
      </c>
      <c r="E65" s="12">
        <f>VLOOKUP(A65,'[1]Исходные данные'!$A:$BF,'[1]Исходные данные'!$AP$3,0)</f>
        <v>53</v>
      </c>
      <c r="F65" s="10">
        <f>VLOOKUP(A65,'[1]Исходные данные'!$A:$BF,'[1]Исходные данные'!$AQ$3,0)</f>
        <v>4.0540540540540543E-2</v>
      </c>
      <c r="G65" s="12">
        <f>VLOOKUP(A65,'[1]Исходные данные'!$A:$BF,'[1]Исходные данные'!$AT$3,0)</f>
        <v>11</v>
      </c>
      <c r="H65" s="11">
        <f>VLOOKUP(A65,'[1]Исходные данные'!$A:$BF,'[1]Исходные данные'!$AU$3,0)</f>
        <v>1.1899239454100261</v>
      </c>
      <c r="I65" s="12">
        <f>VLOOKUP(A65,'[1]Исходные данные'!$A:$BF,'[1]Исходные данные'!$AX$3,0)</f>
        <v>35</v>
      </c>
      <c r="J65" s="10">
        <f>VLOOKUP(A65,'[1]Исходные данные'!$A:$BF,'[1]Исходные данные'!$BC$3,0)</f>
        <v>-9.1421736158578265E-2</v>
      </c>
      <c r="K65" s="12">
        <f>VLOOKUP(A65,'[1]Исходные данные'!$A:$BF,'[1]Исходные данные'!$BE$3,0)</f>
        <v>22</v>
      </c>
      <c r="L65" s="14">
        <f>VLOOKUP(A65,'[1]Исходные данные'!$A:$BF,'[1]Исходные данные'!$AY$3,0)+100%</f>
        <v>0.65151028980515302</v>
      </c>
      <c r="M65" s="12">
        <f>VLOOKUP(A65,'[1]Исходные данные'!$A:$BF,'[1]Исходные данные'!$BA$3,0)</f>
        <v>10</v>
      </c>
      <c r="N65" s="13">
        <f>VLOOKUP(A65,'[1]Исходные данные'!$A:$BF,'[1]Исходные данные'!$BF$3,0)</f>
        <v>133</v>
      </c>
      <c r="O65" s="15">
        <f t="shared" si="0"/>
        <v>85</v>
      </c>
      <c r="P65" t="s">
        <v>99</v>
      </c>
      <c r="Q65">
        <f>VLOOKUP(A65,'[1]Исходные данные'!A:BK,63,0)</f>
        <v>0</v>
      </c>
    </row>
    <row r="66" spans="1:17" x14ac:dyDescent="0.25">
      <c r="A66" s="6" t="s">
        <v>67</v>
      </c>
      <c r="B66" s="8">
        <f>VLOOKUP(A66,'[1]Исходные данные'!$A:$BF,'[1]Исходные данные'!$P$3,0)</f>
        <v>4.2044248885051191E-2</v>
      </c>
      <c r="C66" s="12">
        <f>VLOOKUP(A66,'[1]Исходные данные'!$A:$BF,'[1]Исходные данные'!$AL$3,0)</f>
        <v>22</v>
      </c>
      <c r="D66" s="9">
        <f>VLOOKUP(A66,'[1]Исходные данные'!$A:$BF,'[1]Исходные данные'!$O$3,0)</f>
        <v>62292.298949093281</v>
      </c>
      <c r="E66" s="12">
        <f>VLOOKUP(A66,'[1]Исходные данные'!$A:$BF,'[1]Исходные данные'!$AP$3,0)</f>
        <v>32</v>
      </c>
      <c r="F66" s="10">
        <f>VLOOKUP(A66,'[1]Исходные данные'!$A:$BF,'[1]Исходные данные'!$AQ$3,0)</f>
        <v>6.9194464442844578E-2</v>
      </c>
      <c r="G66" s="12">
        <f>VLOOKUP(A66,'[1]Исходные данные'!$A:$BF,'[1]Исходные данные'!$AT$3,0)</f>
        <v>33</v>
      </c>
      <c r="H66" s="11">
        <f>VLOOKUP(A66,'[1]Исходные данные'!$A:$BF,'[1]Исходные данные'!$AU$3,0)</f>
        <v>1.3202150041954062</v>
      </c>
      <c r="I66" s="12">
        <f>VLOOKUP(A66,'[1]Исходные данные'!$A:$BF,'[1]Исходные данные'!$AX$3,0)</f>
        <v>50</v>
      </c>
      <c r="J66" s="10">
        <f>VLOOKUP(A66,'[1]Исходные данные'!$A:$BF,'[1]Исходные данные'!$BC$3,0)</f>
        <v>-2.2293696443244512E-2</v>
      </c>
      <c r="K66" s="12">
        <f>VLOOKUP(A66,'[1]Исходные данные'!$A:$BF,'[1]Исходные данные'!$BE$3,0)</f>
        <v>34</v>
      </c>
      <c r="L66" s="14">
        <f>VLOOKUP(A66,'[1]Исходные данные'!$A:$BF,'[1]Исходные данные'!$AY$3,0)+100%</f>
        <v>0.82208602571397549</v>
      </c>
      <c r="M66" s="12">
        <f>VLOOKUP(A66,'[1]Исходные данные'!$A:$BF,'[1]Исходные данные'!$BA$3,0)</f>
        <v>42</v>
      </c>
      <c r="N66" s="13">
        <f>VLOOKUP(A66,'[1]Исходные данные'!$A:$BF,'[1]Исходные данные'!$BF$3,0)</f>
        <v>213</v>
      </c>
      <c r="O66" s="15">
        <f t="shared" si="0"/>
        <v>63</v>
      </c>
      <c r="P66" t="s">
        <v>109</v>
      </c>
      <c r="Q66">
        <f>VLOOKUP(A66,'[1]Исходные данные'!A:BK,63,0)</f>
        <v>0</v>
      </c>
    </row>
    <row r="67" spans="1:17" x14ac:dyDescent="0.25">
      <c r="A67" s="6" t="s">
        <v>25</v>
      </c>
      <c r="B67" s="8">
        <f>VLOOKUP(A67,'[1]Исходные данные'!$A:$BF,'[1]Исходные данные'!$P$3,0)</f>
        <v>4.6476354626737049E-2</v>
      </c>
      <c r="C67" s="12">
        <f>VLOOKUP(A67,'[1]Исходные данные'!$A:$BF,'[1]Исходные данные'!$AL$3,0)</f>
        <v>36</v>
      </c>
      <c r="D67" s="9">
        <f>VLOOKUP(A67,'[1]Исходные данные'!$A:$BF,'[1]Исходные данные'!$O$3,0)</f>
        <v>62989.173069720011</v>
      </c>
      <c r="E67" s="12">
        <f>VLOOKUP(A67,'[1]Исходные данные'!$A:$BF,'[1]Исходные данные'!$AP$3,0)</f>
        <v>36</v>
      </c>
      <c r="F67" s="10">
        <f>VLOOKUP(A67,'[1]Исходные данные'!$A:$BF,'[1]Исходные данные'!$AQ$3,0)</f>
        <v>0.1108934073706718</v>
      </c>
      <c r="G67" s="12">
        <f>VLOOKUP(A67,'[1]Исходные данные'!$A:$BF,'[1]Исходные данные'!$AT$3,0)</f>
        <v>50</v>
      </c>
      <c r="H67" s="11">
        <f>VLOOKUP(A67,'[1]Исходные данные'!$A:$BF,'[1]Исходные данные'!$AU$3,0)</f>
        <v>1.05017499787688</v>
      </c>
      <c r="I67" s="12">
        <f>VLOOKUP(A67,'[1]Исходные данные'!$A:$BF,'[1]Исходные данные'!$AX$3,0)</f>
        <v>25</v>
      </c>
      <c r="J67" s="10">
        <f>VLOOKUP(A67,'[1]Исходные данные'!$A:$BF,'[1]Исходные данные'!$BC$3,0)</f>
        <v>-1.9370566402389475E-2</v>
      </c>
      <c r="K67" s="12">
        <f>VLOOKUP(A67,'[1]Исходные данные'!$A:$BF,'[1]Исходные данные'!$BE$3,0)</f>
        <v>37</v>
      </c>
      <c r="L67" s="14">
        <f>VLOOKUP(A67,'[1]Исходные данные'!$A:$BF,'[1]Исходные данные'!$AY$3,0)+100%</f>
        <v>0.77806193828452186</v>
      </c>
      <c r="M67" s="12">
        <f>VLOOKUP(A67,'[1]Исходные данные'!$A:$BF,'[1]Исходные данные'!$BA$3,0)</f>
        <v>36</v>
      </c>
      <c r="N67" s="13">
        <f>VLOOKUP(A67,'[1]Исходные данные'!$A:$BF,'[1]Исходные данные'!$BF$3,0)</f>
        <v>220</v>
      </c>
      <c r="O67" s="15">
        <f t="shared" ref="O67:O88" si="1">RANK(N67,$N$3:$N$88,)</f>
        <v>59</v>
      </c>
      <c r="P67" t="s">
        <v>109</v>
      </c>
      <c r="Q67">
        <f>VLOOKUP(A67,'[1]Исходные данные'!A:BK,63,0)</f>
        <v>0</v>
      </c>
    </row>
    <row r="68" spans="1:17" x14ac:dyDescent="0.25">
      <c r="A68" s="6" t="s">
        <v>61</v>
      </c>
      <c r="B68" s="8">
        <f>VLOOKUP(A68,'[1]Исходные данные'!$A:$BF,'[1]Исходные данные'!$P$3,0)</f>
        <v>4.273128291604042E-2</v>
      </c>
      <c r="C68" s="12">
        <f>VLOOKUP(A68,'[1]Исходные данные'!$A:$BF,'[1]Исходные данные'!$AL$3,0)</f>
        <v>24</v>
      </c>
      <c r="D68" s="9">
        <f>VLOOKUP(A68,'[1]Исходные данные'!$A:$BF,'[1]Исходные данные'!$O$3,0)</f>
        <v>60337.60996520827</v>
      </c>
      <c r="E68" s="12">
        <f>VLOOKUP(A68,'[1]Исходные данные'!$A:$BF,'[1]Исходные данные'!$AP$3,0)</f>
        <v>29</v>
      </c>
      <c r="F68" s="10">
        <f>VLOOKUP(A68,'[1]Исходные данные'!$A:$BF,'[1]Исходные данные'!$AQ$3,0)</f>
        <v>0.12772282052531553</v>
      </c>
      <c r="G68" s="12">
        <f>VLOOKUP(A68,'[1]Исходные данные'!$A:$BF,'[1]Исходные данные'!$AT$3,0)</f>
        <v>54</v>
      </c>
      <c r="H68" s="10">
        <f>VLOOKUP(A68,'[1]Исходные данные'!$A:$BF,'[1]Исходные данные'!$AU$3,0)</f>
        <v>1.3868897293198978</v>
      </c>
      <c r="I68" s="12">
        <f>VLOOKUP(A68,'[1]Исходные данные'!$A:$BF,'[1]Исходные данные'!$AX$3,0)</f>
        <v>59</v>
      </c>
      <c r="J68" s="10">
        <f>VLOOKUP(A68,'[1]Исходные данные'!$A:$BF,'[1]Исходные данные'!$BC$3,0)</f>
        <v>-0.14398676669307114</v>
      </c>
      <c r="K68" s="12">
        <f>VLOOKUP(A68,'[1]Исходные данные'!$A:$BF,'[1]Исходные данные'!$BE$3,0)</f>
        <v>15</v>
      </c>
      <c r="L68" s="14">
        <f>VLOOKUP(A68,'[1]Исходные данные'!$A:$BF,'[1]Исходные данные'!$AY$3,0)+100%</f>
        <v>0.73638821408058319</v>
      </c>
      <c r="M68" s="12">
        <f>VLOOKUP(A68,'[1]Исходные данные'!$A:$BF,'[1]Исходные данные'!$BA$3,0)</f>
        <v>23</v>
      </c>
      <c r="N68" s="13">
        <f>VLOOKUP(A68,'[1]Исходные данные'!$A:$BF,'[1]Исходные данные'!$BF$3,0)</f>
        <v>204</v>
      </c>
      <c r="O68" s="15">
        <f t="shared" si="1"/>
        <v>66</v>
      </c>
      <c r="P68" t="s">
        <v>111</v>
      </c>
      <c r="Q68">
        <f>VLOOKUP(A68,'[1]Исходные данные'!A:BK,63,0)</f>
        <v>0</v>
      </c>
    </row>
    <row r="69" spans="1:17" x14ac:dyDescent="0.25">
      <c r="A69" s="6" t="s">
        <v>72</v>
      </c>
      <c r="B69" s="8">
        <f>VLOOKUP(A69,'[1]Исходные данные'!$A:$BF,'[1]Исходные данные'!$P$3,0)</f>
        <v>6.1378757136790453E-2</v>
      </c>
      <c r="C69" s="12">
        <f>VLOOKUP(A69,'[1]Исходные данные'!$A:$BF,'[1]Исходные данные'!$AL$3,0)</f>
        <v>83</v>
      </c>
      <c r="D69" s="9">
        <f>VLOOKUP(A69,'[1]Исходные данные'!$A:$BF,'[1]Исходные данные'!$O$3,0)</f>
        <v>51707.946612084859</v>
      </c>
      <c r="E69" s="12">
        <f>VLOOKUP(A69,'[1]Исходные данные'!$A:$BF,'[1]Исходные данные'!$AP$3,0)</f>
        <v>8</v>
      </c>
      <c r="F69" s="10">
        <f>VLOOKUP(A69,'[1]Исходные данные'!$A:$BF,'[1]Исходные данные'!$AQ$3,0)</f>
        <v>2.0665253397184648E-2</v>
      </c>
      <c r="G69" s="12">
        <f>VLOOKUP(A69,'[1]Исходные данные'!$A:$BF,'[1]Исходные данные'!$AT$3,0)</f>
        <v>1</v>
      </c>
      <c r="H69" s="11">
        <f>VLOOKUP(A69,'[1]Исходные данные'!$A:$BF,'[1]Исходные данные'!$AU$3,0)</f>
        <v>1.2124073607981851</v>
      </c>
      <c r="I69" s="12">
        <f>VLOOKUP(A69,'[1]Исходные данные'!$A:$BF,'[1]Исходные данные'!$AX$3,0)</f>
        <v>41</v>
      </c>
      <c r="J69" s="10">
        <f>VLOOKUP(A69,'[1]Исходные данные'!$A:$BF,'[1]Исходные данные'!$BC$3,0)</f>
        <v>-5.5561091104057237E-3</v>
      </c>
      <c r="K69" s="12">
        <f>VLOOKUP(A69,'[1]Исходные данные'!$A:$BF,'[1]Исходные данные'!$BE$3,0)</f>
        <v>46</v>
      </c>
      <c r="L69" s="14">
        <f>VLOOKUP(A69,'[1]Исходные данные'!$A:$BF,'[1]Исходные данные'!$AY$3,0)+100%</f>
        <v>0.79681159767145737</v>
      </c>
      <c r="M69" s="12">
        <f>VLOOKUP(A69,'[1]Исходные данные'!$A:$BF,'[1]Исходные данные'!$BA$3,0)</f>
        <v>38</v>
      </c>
      <c r="N69" s="13">
        <f>VLOOKUP(A69,'[1]Исходные данные'!$A:$BF,'[1]Исходные данные'!$BF$3,0)</f>
        <v>217</v>
      </c>
      <c r="O69" s="15">
        <f t="shared" si="1"/>
        <v>61</v>
      </c>
      <c r="P69" t="s">
        <v>112</v>
      </c>
      <c r="Q69">
        <f>VLOOKUP(A69,'[1]Исходные данные'!A:BK,63,0)</f>
        <v>0</v>
      </c>
    </row>
    <row r="70" spans="1:17" x14ac:dyDescent="0.25">
      <c r="A70" s="6" t="s">
        <v>92</v>
      </c>
      <c r="B70" s="8">
        <f>VLOOKUP(A70,'[1]Исходные данные'!$A:$BF,'[1]Исходные данные'!$P$3,0)</f>
        <v>4.4316923277378448E-2</v>
      </c>
      <c r="C70" s="12">
        <f>VLOOKUP(A70,'[1]Исходные данные'!$A:$BF,'[1]Исходные данные'!$AL$3,0)</f>
        <v>29</v>
      </c>
      <c r="D70" s="9">
        <f>VLOOKUP(A70,'[1]Исходные данные'!$A:$BF,'[1]Исходные данные'!$O$3,0)</f>
        <v>57984.47289599412</v>
      </c>
      <c r="E70" s="12">
        <f>VLOOKUP(A70,'[1]Исходные данные'!$A:$BF,'[1]Исходные данные'!$AP$3,0)</f>
        <v>18</v>
      </c>
      <c r="F70" s="10">
        <f>VLOOKUP(A70,'[1]Исходные данные'!$A:$BF,'[1]Исходные данные'!$AQ$3,0)</f>
        <v>5.6157520680414776E-2</v>
      </c>
      <c r="G70" s="12">
        <f>VLOOKUP(A70,'[1]Исходные данные'!$A:$BF,'[1]Исходные данные'!$AT$3,0)</f>
        <v>22</v>
      </c>
      <c r="H70" s="11">
        <f>VLOOKUP(A70,'[1]Исходные данные'!$A:$BF,'[1]Исходные данные'!$AU$3,0)</f>
        <v>1.3758570705255682</v>
      </c>
      <c r="I70" s="12">
        <f>VLOOKUP(A70,'[1]Исходные данные'!$A:$BF,'[1]Исходные данные'!$AX$3,0)</f>
        <v>56</v>
      </c>
      <c r="J70" s="10">
        <f>VLOOKUP(A70,'[1]Исходные данные'!$A:$BF,'[1]Исходные данные'!$BC$3,0)</f>
        <v>-4.8050935698801145E-2</v>
      </c>
      <c r="K70" s="12">
        <f>VLOOKUP(A70,'[1]Исходные данные'!$A:$BF,'[1]Исходные данные'!$BE$3,0)</f>
        <v>26</v>
      </c>
      <c r="L70" s="14">
        <f>VLOOKUP(A70,'[1]Исходные данные'!$A:$BF,'[1]Исходные данные'!$AY$3,0)+100%</f>
        <v>0.90531779040320093</v>
      </c>
      <c r="M70" s="12">
        <f>VLOOKUP(A70,'[1]Исходные данные'!$A:$BF,'[1]Исходные данные'!$BA$3,0)</f>
        <v>54</v>
      </c>
      <c r="N70" s="13">
        <f>VLOOKUP(A70,'[1]Исходные данные'!$A:$BF,'[1]Исходные данные'!$BF$3,0)</f>
        <v>205</v>
      </c>
      <c r="O70" s="15">
        <f t="shared" si="1"/>
        <v>65</v>
      </c>
      <c r="P70" t="s">
        <v>99</v>
      </c>
      <c r="Q70">
        <f>VLOOKUP(A70,'[1]Исходные данные'!A:BK,63,0)</f>
        <v>0</v>
      </c>
    </row>
    <row r="71" spans="1:17" x14ac:dyDescent="0.25">
      <c r="A71" s="6" t="s">
        <v>30</v>
      </c>
      <c r="B71" s="8">
        <f>VLOOKUP(A71,'[1]Исходные данные'!$A:$BF,'[1]Исходные данные'!$P$3,0)</f>
        <v>4.2588823061588427E-2</v>
      </c>
      <c r="C71" s="12">
        <f>VLOOKUP(A71,'[1]Исходные данные'!$A:$BF,'[1]Исходные данные'!$AL$3,0)</f>
        <v>24</v>
      </c>
      <c r="D71" s="9">
        <f>VLOOKUP(A71,'[1]Исходные данные'!$A:$BF,'[1]Исходные данные'!$O$3,0)</f>
        <v>62039.442613524196</v>
      </c>
      <c r="E71" s="12">
        <f>VLOOKUP(A71,'[1]Исходные данные'!$A:$BF,'[1]Исходные данные'!$AP$3,0)</f>
        <v>32</v>
      </c>
      <c r="F71" s="10">
        <f>VLOOKUP(A71,'[1]Исходные данные'!$A:$BF,'[1]Исходные данные'!$AQ$3,0)</f>
        <v>0.12538366094168352</v>
      </c>
      <c r="G71" s="12">
        <f>VLOOKUP(A71,'[1]Исходные данные'!$A:$BF,'[1]Исходные данные'!$AT$3,0)</f>
        <v>54</v>
      </c>
      <c r="H71" s="11">
        <f>VLOOKUP(A71,'[1]Исходные данные'!$A:$BF,'[1]Исходные данные'!$AU$3,0)</f>
        <v>0.68285970404911056</v>
      </c>
      <c r="I71" s="12">
        <f>VLOOKUP(A71,'[1]Исходные данные'!$A:$BF,'[1]Исходные данные'!$AX$3,0)</f>
        <v>3</v>
      </c>
      <c r="J71" s="10">
        <f>VLOOKUP(A71,'[1]Исходные данные'!$A:$BF,'[1]Исходные данные'!$BC$3,0)</f>
        <v>-0.15212319367078389</v>
      </c>
      <c r="K71" s="12">
        <f>VLOOKUP(A71,'[1]Исходные данные'!$A:$BF,'[1]Исходные данные'!$BE$3,0)</f>
        <v>12</v>
      </c>
      <c r="L71" s="14">
        <f>VLOOKUP(A71,'[1]Исходные данные'!$A:$BF,'[1]Исходные данные'!$AY$3,0)+100%</f>
        <v>0.8034941700085918</v>
      </c>
      <c r="M71" s="12">
        <f>VLOOKUP(A71,'[1]Исходные данные'!$A:$BF,'[1]Исходные данные'!$BA$3,0)</f>
        <v>39</v>
      </c>
      <c r="N71" s="13">
        <f>VLOOKUP(A71,'[1]Исходные данные'!$A:$BF,'[1]Исходные данные'!$BF$3,0)</f>
        <v>164</v>
      </c>
      <c r="O71" s="15">
        <f t="shared" si="1"/>
        <v>79</v>
      </c>
      <c r="P71" t="s">
        <v>111</v>
      </c>
      <c r="Q71">
        <f>VLOOKUP(A71,'[1]Исходные данные'!A:BK,63,0)</f>
        <v>0</v>
      </c>
    </row>
    <row r="72" spans="1:17" x14ac:dyDescent="0.25">
      <c r="A72" s="6" t="s">
        <v>37</v>
      </c>
      <c r="B72" s="8">
        <f>VLOOKUP(A72,'[1]Исходные данные'!$A:$BF,'[1]Исходные данные'!$P$3,0)</f>
        <v>4.8517428796730461E-2</v>
      </c>
      <c r="C72" s="12">
        <f>VLOOKUP(A72,'[1]Исходные данные'!$A:$BF,'[1]Исходные данные'!$AL$3,0)</f>
        <v>48</v>
      </c>
      <c r="D72" s="9">
        <f>VLOOKUP(A72,'[1]Исходные данные'!$A:$BF,'[1]Исходные данные'!$O$3,0)</f>
        <v>50158.618206920677</v>
      </c>
      <c r="E72" s="12">
        <f>VLOOKUP(A72,'[1]Исходные данные'!$A:$BF,'[1]Исходные данные'!$AP$3,0)</f>
        <v>7</v>
      </c>
      <c r="F72" s="10">
        <f>VLOOKUP(A72,'[1]Исходные данные'!$A:$BF,'[1]Исходные данные'!$AQ$3,0)</f>
        <v>6.380747560563782E-2</v>
      </c>
      <c r="G72" s="12">
        <f>VLOOKUP(A72,'[1]Исходные данные'!$A:$BF,'[1]Исходные данные'!$AT$3,0)</f>
        <v>28</v>
      </c>
      <c r="H72" s="11">
        <f>VLOOKUP(A72,'[1]Исходные данные'!$A:$BF,'[1]Исходные данные'!$AU$3,0)</f>
        <v>1.1196097398842928</v>
      </c>
      <c r="I72" s="12">
        <f>VLOOKUP(A72,'[1]Исходные данные'!$A:$BF,'[1]Исходные данные'!$AX$3,0)</f>
        <v>29</v>
      </c>
      <c r="J72" s="10">
        <f>VLOOKUP(A72,'[1]Исходные данные'!$A:$BF,'[1]Исходные данные'!$BC$3,0)</f>
        <v>-1.4992039244373681E-2</v>
      </c>
      <c r="K72" s="12">
        <f>VLOOKUP(A72,'[1]Исходные данные'!$A:$BF,'[1]Исходные данные'!$BE$3,0)</f>
        <v>38</v>
      </c>
      <c r="L72" s="14">
        <f>VLOOKUP(A72,'[1]Исходные данные'!$A:$BF,'[1]Исходные данные'!$AY$3,0)+100%</f>
        <v>0.76768688018653786</v>
      </c>
      <c r="M72" s="12">
        <f>VLOOKUP(A72,'[1]Исходные данные'!$A:$BF,'[1]Исходные данные'!$BA$3,0)</f>
        <v>31</v>
      </c>
      <c r="N72" s="13">
        <f>VLOOKUP(A72,'[1]Исходные данные'!$A:$BF,'[1]Исходные данные'!$BF$3,0)</f>
        <v>181</v>
      </c>
      <c r="O72" s="15">
        <f t="shared" si="1"/>
        <v>70</v>
      </c>
      <c r="P72" t="s">
        <v>109</v>
      </c>
      <c r="Q72">
        <f>VLOOKUP(A72,'[1]Исходные данные'!A:BK,63,0)</f>
        <v>0</v>
      </c>
    </row>
    <row r="73" spans="1:17" x14ac:dyDescent="0.25">
      <c r="A73" s="6" t="s">
        <v>42</v>
      </c>
      <c r="B73" s="8">
        <f>VLOOKUP(A73,'[1]Исходные данные'!$A:$BF,'[1]Исходные данные'!$P$3,0)</f>
        <v>4.659368497240568E-2</v>
      </c>
      <c r="C73" s="12">
        <f>VLOOKUP(A73,'[1]Исходные данные'!$A:$BF,'[1]Исходные данные'!$AL$3,0)</f>
        <v>38</v>
      </c>
      <c r="D73" s="9">
        <f>VLOOKUP(A73,'[1]Исходные данные'!$A:$BF,'[1]Исходные данные'!$O$3,0)</f>
        <v>60412.470405177985</v>
      </c>
      <c r="E73" s="12">
        <f>VLOOKUP(A73,'[1]Исходные данные'!$A:$BF,'[1]Исходные данные'!$AP$3,0)</f>
        <v>29</v>
      </c>
      <c r="F73" s="10">
        <f>VLOOKUP(A73,'[1]Исходные данные'!$A:$BF,'[1]Исходные данные'!$AQ$3,0)</f>
        <v>0.14491548905513993</v>
      </c>
      <c r="G73" s="12">
        <f>VLOOKUP(A73,'[1]Исходные данные'!$A:$BF,'[1]Исходные данные'!$AT$3,0)</f>
        <v>62</v>
      </c>
      <c r="H73" s="11">
        <f>VLOOKUP(A73,'[1]Исходные данные'!$A:$BF,'[1]Исходные данные'!$AU$3,0)</f>
        <v>0.71423207151574342</v>
      </c>
      <c r="I73" s="12">
        <f>VLOOKUP(A73,'[1]Исходные данные'!$A:$BF,'[1]Исходные данные'!$AX$3,0)</f>
        <v>5</v>
      </c>
      <c r="J73" s="10">
        <f>VLOOKUP(A73,'[1]Исходные данные'!$A:$BF,'[1]Исходные данные'!$BC$3,0)</f>
        <v>-0.3009039122451862</v>
      </c>
      <c r="K73" s="12">
        <f>VLOOKUP(A73,'[1]Исходные данные'!$A:$BF,'[1]Исходные данные'!$BE$3,0)</f>
        <v>4</v>
      </c>
      <c r="L73" s="14">
        <f>VLOOKUP(A73,'[1]Исходные данные'!$A:$BF,'[1]Исходные данные'!$AY$3,0)+100%</f>
        <v>0.76699163847466578</v>
      </c>
      <c r="M73" s="12">
        <f>VLOOKUP(A73,'[1]Исходные данные'!$A:$BF,'[1]Исходные данные'!$BA$3,0)</f>
        <v>30</v>
      </c>
      <c r="N73" s="13">
        <f>VLOOKUP(A73,'[1]Исходные данные'!$A:$BF,'[1]Исходные данные'!$BF$3,0)</f>
        <v>168</v>
      </c>
      <c r="O73" s="15">
        <f t="shared" si="1"/>
        <v>76</v>
      </c>
      <c r="P73" t="s">
        <v>111</v>
      </c>
      <c r="Q73">
        <f>VLOOKUP(A73,'[1]Исходные данные'!A:BK,63,0)</f>
        <v>0</v>
      </c>
    </row>
    <row r="74" spans="1:17" x14ac:dyDescent="0.25">
      <c r="A74" s="6" t="s">
        <v>46</v>
      </c>
      <c r="B74" s="8">
        <f>VLOOKUP(A74,'[1]Исходные данные'!$A:$BF,'[1]Исходные данные'!$P$3,0)</f>
        <v>3.6727658446035531E-2</v>
      </c>
      <c r="C74" s="12">
        <f>VLOOKUP(A74,'[1]Исходные данные'!$A:$BF,'[1]Исходные данные'!$AL$3,0)</f>
        <v>9</v>
      </c>
      <c r="D74" s="9">
        <f>VLOOKUP(A74,'[1]Исходные данные'!$A:$BF,'[1]Исходные данные'!$O$3,0)</f>
        <v>39314.820397111922</v>
      </c>
      <c r="E74" s="12">
        <f>VLOOKUP(A74,'[1]Исходные данные'!$A:$BF,'[1]Исходные данные'!$AP$3,0)</f>
        <v>1</v>
      </c>
      <c r="F74" s="10">
        <f>VLOOKUP(A74,'[1]Исходные данные'!$A:$BF,'[1]Исходные данные'!$AQ$3,0)</f>
        <v>0</v>
      </c>
      <c r="G74" s="12">
        <f>VLOOKUP(A74,'[1]Исходные данные'!$A:$BF,'[1]Исходные данные'!$AT$3,0)</f>
        <v>62</v>
      </c>
      <c r="H74" s="11">
        <f>VLOOKUP(A74,'[1]Исходные данные'!$A:$BF,'[1]Исходные данные'!$AU$3,0)</f>
        <v>0</v>
      </c>
      <c r="I74" s="12">
        <f>VLOOKUP(A74,'[1]Исходные данные'!$A:$BF,'[1]Исходные данные'!$AX$3,0)</f>
        <v>41</v>
      </c>
      <c r="J74" s="10">
        <f>VLOOKUP(A74,'[1]Исходные данные'!$A:$BF,'[1]Исходные данные'!$BC$3,0)</f>
        <v>6.9782751810401576E-3</v>
      </c>
      <c r="K74" s="12">
        <f>VLOOKUP(A74,'[1]Исходные данные'!$A:$BF,'[1]Исходные данные'!$BE$3,0)</f>
        <v>55</v>
      </c>
      <c r="L74" s="14">
        <f>VLOOKUP(A74,'[1]Исходные данные'!$A:$BF,'[1]Исходные данные'!$AY$3,0)+100%</f>
        <v>0.42480437632358137</v>
      </c>
      <c r="M74" s="12">
        <f>VLOOKUP(A74,'[1]Исходные данные'!$A:$BF,'[1]Исходные данные'!$BA$3,0)</f>
        <v>2</v>
      </c>
      <c r="N74" s="13">
        <f>VLOOKUP(A74,'[1]Исходные данные'!$A:$BF,'[1]Исходные данные'!$BF$3,0)</f>
        <v>170</v>
      </c>
      <c r="O74" s="15">
        <f t="shared" si="1"/>
        <v>75</v>
      </c>
      <c r="P74" t="s">
        <v>108</v>
      </c>
      <c r="Q74">
        <f>VLOOKUP(A74,'[1]Исходные данные'!A:BK,63,0)</f>
        <v>0</v>
      </c>
    </row>
    <row r="75" spans="1:17" x14ac:dyDescent="0.25">
      <c r="A75" s="6" t="s">
        <v>91</v>
      </c>
      <c r="B75" s="8">
        <f>VLOOKUP(A75,'[1]Исходные данные'!$A:$BF,'[1]Исходные данные'!$P$3,0)</f>
        <v>5.9964111010053833E-2</v>
      </c>
      <c r="C75" s="12">
        <f>VLOOKUP(A75,'[1]Исходные данные'!$A:$BF,'[1]Исходные данные'!$AL$3,0)</f>
        <v>79</v>
      </c>
      <c r="D75" s="9">
        <f>VLOOKUP(A75,'[1]Исходные данные'!$A:$BF,'[1]Исходные данные'!$O$3,0)</f>
        <v>49572.731905386594</v>
      </c>
      <c r="E75" s="12">
        <f>VLOOKUP(A75,'[1]Исходные данные'!$A:$BF,'[1]Исходные данные'!$AP$3,0)</f>
        <v>7</v>
      </c>
      <c r="F75" s="10">
        <f>VLOOKUP(A75,'[1]Исходные данные'!$A:$BF,'[1]Исходные данные'!$AQ$3,0)</f>
        <v>5.1904528363576917E-2</v>
      </c>
      <c r="G75" s="12">
        <f>VLOOKUP(A75,'[1]Исходные данные'!$A:$BF,'[1]Исходные данные'!$AT$3,0)</f>
        <v>22</v>
      </c>
      <c r="H75" s="11">
        <f>VLOOKUP(A75,'[1]Исходные данные'!$A:$BF,'[1]Исходные данные'!$AU$3,0)</f>
        <v>1.0591794956330149</v>
      </c>
      <c r="I75" s="12">
        <f>VLOOKUP(A75,'[1]Исходные данные'!$A:$BF,'[1]Исходные данные'!$AX$3,0)</f>
        <v>25</v>
      </c>
      <c r="J75" s="10">
        <f>VLOOKUP(A75,'[1]Исходные данные'!$A:$BF,'[1]Исходные данные'!$BC$3,0)</f>
        <v>-0.10872183975711194</v>
      </c>
      <c r="K75" s="12">
        <f>VLOOKUP(A75,'[1]Исходные данные'!$A:$BF,'[1]Исходные данные'!$BE$3,0)</f>
        <v>20</v>
      </c>
      <c r="L75" s="14">
        <f>VLOOKUP(A75,'[1]Исходные данные'!$A:$BF,'[1]Исходные данные'!$AY$3,0)+100%</f>
        <v>0.75559111183288219</v>
      </c>
      <c r="M75" s="12">
        <f>VLOOKUP(A75,'[1]Исходные данные'!$A:$BF,'[1]Исходные данные'!$BA$3,0)</f>
        <v>29</v>
      </c>
      <c r="N75" s="13">
        <f>VLOOKUP(A75,'[1]Исходные данные'!$A:$BF,'[1]Исходные данные'!$BF$3,0)</f>
        <v>182</v>
      </c>
      <c r="O75" s="15">
        <f t="shared" si="1"/>
        <v>69</v>
      </c>
      <c r="P75" t="s">
        <v>111</v>
      </c>
      <c r="Q75">
        <f>VLOOKUP(A75,'[1]Исходные данные'!A:BK,63,0)</f>
        <v>0</v>
      </c>
    </row>
    <row r="76" spans="1:17" x14ac:dyDescent="0.25">
      <c r="A76" s="6" t="s">
        <v>28</v>
      </c>
      <c r="B76" s="8">
        <f>VLOOKUP(A76,'[1]Исходные данные'!$A:$BF,'[1]Исходные данные'!$P$3,0)</f>
        <v>4.8128342245989303E-2</v>
      </c>
      <c r="C76" s="12">
        <f>VLOOKUP(A76,'[1]Исходные данные'!$A:$BF,'[1]Исходные данные'!$AL$3,0)</f>
        <v>48</v>
      </c>
      <c r="D76" s="9">
        <f>VLOOKUP(A76,'[1]Исходные данные'!$A:$BF,'[1]Исходные данные'!$O$3,0)</f>
        <v>49820.021172193097</v>
      </c>
      <c r="E76" s="12">
        <f>VLOOKUP(A76,'[1]Исходные данные'!$A:$BF,'[1]Исходные данные'!$AP$3,0)</f>
        <v>7</v>
      </c>
      <c r="F76" s="10">
        <f>VLOOKUP(A76,'[1]Исходные данные'!$A:$BF,'[1]Исходные данные'!$AQ$3,0)</f>
        <v>3.8699053108275011E-2</v>
      </c>
      <c r="G76" s="12">
        <f>VLOOKUP(A76,'[1]Исходные данные'!$A:$BF,'[1]Исходные данные'!$AT$3,0)</f>
        <v>11</v>
      </c>
      <c r="H76" s="11">
        <f>VLOOKUP(A76,'[1]Исходные данные'!$A:$BF,'[1]Исходные данные'!$AU$3,0)</f>
        <v>1.0022803001586014</v>
      </c>
      <c r="I76" s="12">
        <f>VLOOKUP(A76,'[1]Исходные данные'!$A:$BF,'[1]Исходные данные'!$AX$3,0)</f>
        <v>21</v>
      </c>
      <c r="J76" s="10">
        <f>VLOOKUP(A76,'[1]Исходные данные'!$A:$BF,'[1]Исходные данные'!$BC$3,0)</f>
        <v>-2.9842569632662477E-2</v>
      </c>
      <c r="K76" s="12">
        <f>VLOOKUP(A76,'[1]Исходные данные'!$A:$BF,'[1]Исходные данные'!$BE$3,0)</f>
        <v>31</v>
      </c>
      <c r="L76" s="14">
        <f>VLOOKUP(A76,'[1]Исходные данные'!$A:$BF,'[1]Исходные данные'!$AY$3,0)+100%</f>
        <v>0.73835044255091076</v>
      </c>
      <c r="M76" s="12">
        <f>VLOOKUP(A76,'[1]Исходные данные'!$A:$BF,'[1]Исходные данные'!$BA$3,0)</f>
        <v>25</v>
      </c>
      <c r="N76" s="13">
        <f>VLOOKUP(A76,'[1]Исходные данные'!$A:$BF,'[1]Исходные данные'!$BF$3,0)</f>
        <v>143</v>
      </c>
      <c r="O76" s="15">
        <f t="shared" si="1"/>
        <v>83</v>
      </c>
      <c r="P76" t="s">
        <v>108</v>
      </c>
      <c r="Q76">
        <f>VLOOKUP(A76,'[1]Исходные данные'!A:BK,63,0)</f>
        <v>0</v>
      </c>
    </row>
    <row r="77" spans="1:17" x14ac:dyDescent="0.25">
      <c r="A77" s="6" t="s">
        <v>76</v>
      </c>
      <c r="B77" s="8">
        <f>VLOOKUP(A77,'[1]Исходные данные'!$A:$BF,'[1]Исходные данные'!$P$3,0)</f>
        <v>4.8443960678003231E-2</v>
      </c>
      <c r="C77" s="12">
        <f>VLOOKUP(A77,'[1]Исходные данные'!$A:$BF,'[1]Исходные данные'!$AL$3,0)</f>
        <v>48</v>
      </c>
      <c r="D77" s="9">
        <f>VLOOKUP(A77,'[1]Исходные данные'!$A:$BF,'[1]Исходные данные'!$O$3,0)</f>
        <v>54358.631129089197</v>
      </c>
      <c r="E77" s="12">
        <f>VLOOKUP(A77,'[1]Исходные данные'!$A:$BF,'[1]Исходные данные'!$AP$3,0)</f>
        <v>11</v>
      </c>
      <c r="F77" s="10">
        <f>VLOOKUP(A77,'[1]Исходные данные'!$A:$BF,'[1]Исходные данные'!$AQ$3,0)</f>
        <v>8.9221390967026873E-2</v>
      </c>
      <c r="G77" s="12">
        <f>VLOOKUP(A77,'[1]Исходные данные'!$A:$BF,'[1]Исходные данные'!$AT$3,0)</f>
        <v>44</v>
      </c>
      <c r="H77" s="11">
        <f>VLOOKUP(A77,'[1]Исходные данные'!$A:$BF,'[1]Исходные данные'!$AU$3,0)</f>
        <v>1.0692374971994176</v>
      </c>
      <c r="I77" s="12">
        <f>VLOOKUP(A77,'[1]Исходные данные'!$A:$BF,'[1]Исходные данные'!$AX$3,0)</f>
        <v>27</v>
      </c>
      <c r="J77" s="10">
        <f>VLOOKUP(A77,'[1]Исходные данные'!$A:$BF,'[1]Исходные данные'!$BC$3,0)</f>
        <v>-5.0313312266094326E-2</v>
      </c>
      <c r="K77" s="12">
        <f>VLOOKUP(A77,'[1]Исходные данные'!$A:$BF,'[1]Исходные данные'!$BE$3,0)</f>
        <v>25</v>
      </c>
      <c r="L77" s="14">
        <f>VLOOKUP(A77,'[1]Исходные данные'!$A:$BF,'[1]Исходные данные'!$AY$3,0)+100%</f>
        <v>0.73202009222418718</v>
      </c>
      <c r="M77" s="12">
        <f>VLOOKUP(A77,'[1]Исходные данные'!$A:$BF,'[1]Исходные данные'!$BA$3,0)</f>
        <v>22</v>
      </c>
      <c r="N77" s="13">
        <f>VLOOKUP(A77,'[1]Исходные данные'!$A:$BF,'[1]Исходные данные'!$BF$3,0)</f>
        <v>177</v>
      </c>
      <c r="O77" s="15">
        <f t="shared" si="1"/>
        <v>73</v>
      </c>
      <c r="P77" t="s">
        <v>111</v>
      </c>
      <c r="Q77">
        <f>VLOOKUP(A77,'[1]Исходные данные'!A:BK,63,0)</f>
        <v>0</v>
      </c>
    </row>
    <row r="78" spans="1:17" x14ac:dyDescent="0.25">
      <c r="A78" s="6" t="s">
        <v>32</v>
      </c>
      <c r="B78" s="8">
        <f>VLOOKUP(A78,'[1]Исходные данные'!$A:$BF,'[1]Исходные данные'!$P$3,0)</f>
        <v>4.3219860823772806E-2</v>
      </c>
      <c r="C78" s="12">
        <f>VLOOKUP(A78,'[1]Исходные данные'!$A:$BF,'[1]Исходные данные'!$AL$3,0)</f>
        <v>25</v>
      </c>
      <c r="D78" s="9">
        <f>VLOOKUP(A78,'[1]Исходные данные'!$A:$BF,'[1]Исходные данные'!$O$3,0)</f>
        <v>55506.81331940816</v>
      </c>
      <c r="E78" s="12">
        <f>VLOOKUP(A78,'[1]Исходные данные'!$A:$BF,'[1]Исходные данные'!$AP$3,0)</f>
        <v>13</v>
      </c>
      <c r="F78" s="10">
        <f>VLOOKUP(A78,'[1]Исходные данные'!$A:$BF,'[1]Исходные данные'!$AQ$3,0)</f>
        <v>7.6977651649521112E-2</v>
      </c>
      <c r="G78" s="12">
        <f>VLOOKUP(A78,'[1]Исходные данные'!$A:$BF,'[1]Исходные данные'!$AT$3,0)</f>
        <v>35</v>
      </c>
      <c r="H78" s="11">
        <f>VLOOKUP(A78,'[1]Исходные данные'!$A:$BF,'[1]Исходные данные'!$AU$3,0)</f>
        <v>0.99618859557121309</v>
      </c>
      <c r="I78" s="12">
        <f>VLOOKUP(A78,'[1]Исходные данные'!$A:$BF,'[1]Исходные данные'!$AX$3,0)</f>
        <v>17</v>
      </c>
      <c r="J78" s="10">
        <f>VLOOKUP(A78,'[1]Исходные данные'!$A:$BF,'[1]Исходные данные'!$BC$3,0)</f>
        <v>-1.2561321185898413E-2</v>
      </c>
      <c r="K78" s="12">
        <f>VLOOKUP(A78,'[1]Исходные данные'!$A:$BF,'[1]Исходные данные'!$BE$3,0)</f>
        <v>41</v>
      </c>
      <c r="L78" s="14">
        <f>VLOOKUP(A78,'[1]Исходные данные'!$A:$BF,'[1]Исходные данные'!$AY$3,0)+100%</f>
        <v>0.77976066440397962</v>
      </c>
      <c r="M78" s="12">
        <f>VLOOKUP(A78,'[1]Исходные данные'!$A:$BF,'[1]Исходные данные'!$BA$3,0)</f>
        <v>37</v>
      </c>
      <c r="N78" s="13">
        <f>VLOOKUP(A78,'[1]Исходные данные'!$A:$BF,'[1]Исходные данные'!$BF$3,0)</f>
        <v>168</v>
      </c>
      <c r="O78" s="15">
        <f t="shared" si="1"/>
        <v>76</v>
      </c>
      <c r="P78" t="s">
        <v>109</v>
      </c>
      <c r="Q78">
        <f>VLOOKUP(A78,'[1]Исходные данные'!A:BK,63,0)</f>
        <v>0</v>
      </c>
    </row>
    <row r="79" spans="1:17" x14ac:dyDescent="0.25">
      <c r="A79" s="6" t="s">
        <v>18</v>
      </c>
      <c r="B79" s="8">
        <f>VLOOKUP(A79,'[1]Исходные данные'!$A:$BF,'[1]Исходные данные'!$P$3,0)</f>
        <v>2.7073365020916972E-2</v>
      </c>
      <c r="C79" s="12">
        <f>VLOOKUP(A79,'[1]Исходные данные'!$A:$BF,'[1]Исходные данные'!$AL$3,0)</f>
        <v>3</v>
      </c>
      <c r="D79" s="9">
        <f>VLOOKUP(A79,'[1]Исходные данные'!$A:$BF,'[1]Исходные данные'!$O$3,0)</f>
        <v>71927.934121200378</v>
      </c>
      <c r="E79" s="12">
        <f>VLOOKUP(A79,'[1]Исходные данные'!$A:$BF,'[1]Исходные данные'!$AP$3,0)</f>
        <v>58</v>
      </c>
      <c r="F79" s="10">
        <f>VLOOKUP(A79,'[1]Исходные данные'!$A:$BF,'[1]Исходные данные'!$AQ$3,0)</f>
        <v>4.3549712407559574E-2</v>
      </c>
      <c r="G79" s="12">
        <f>VLOOKUP(A79,'[1]Исходные данные'!$A:$BF,'[1]Исходные данные'!$AT$3,0)</f>
        <v>15</v>
      </c>
      <c r="H79" s="11">
        <f>VLOOKUP(A79,'[1]Исходные данные'!$A:$BF,'[1]Исходные данные'!$AU$3,0)</f>
        <v>1.0024190241345254</v>
      </c>
      <c r="I79" s="12">
        <f>VLOOKUP(A79,'[1]Исходные данные'!$A:$BF,'[1]Исходные данные'!$AX$3,0)</f>
        <v>21</v>
      </c>
      <c r="J79" s="10">
        <f>VLOOKUP(A79,'[1]Исходные данные'!$A:$BF,'[1]Исходные данные'!$BC$3,0)</f>
        <v>6.3948338129458694E-3</v>
      </c>
      <c r="K79" s="12">
        <f>VLOOKUP(A79,'[1]Исходные данные'!$A:$BF,'[1]Исходные данные'!$BE$3,0)</f>
        <v>54</v>
      </c>
      <c r="L79" s="14">
        <f>VLOOKUP(A79,'[1]Исходные данные'!$A:$BF,'[1]Исходные данные'!$AY$3,0)+100%</f>
        <v>0.8772473844613885</v>
      </c>
      <c r="M79" s="12">
        <f>VLOOKUP(A79,'[1]Исходные данные'!$A:$BF,'[1]Исходные данные'!$BA$3,0)</f>
        <v>46</v>
      </c>
      <c r="N79" s="13">
        <f>VLOOKUP(A79,'[1]Исходные данные'!$A:$BF,'[1]Исходные данные'!$BF$3,0)</f>
        <v>197</v>
      </c>
      <c r="O79" s="15">
        <f t="shared" si="1"/>
        <v>67</v>
      </c>
      <c r="P79" t="s">
        <v>112</v>
      </c>
      <c r="Q79">
        <f>VLOOKUP(A79,'[1]Исходные данные'!A:BK,63,0)</f>
        <v>0</v>
      </c>
    </row>
    <row r="80" spans="1:17" x14ac:dyDescent="0.25">
      <c r="A80" s="6" t="s">
        <v>63</v>
      </c>
      <c r="B80" s="8">
        <f>VLOOKUP(A80,'[1]Исходные данные'!$A:$BF,'[1]Исходные данные'!$P$3,0)</f>
        <v>4.8327004690641051E-2</v>
      </c>
      <c r="C80" s="12">
        <f>VLOOKUP(A80,'[1]Исходные данные'!$A:$BF,'[1]Исходные данные'!$AL$3,0)</f>
        <v>48</v>
      </c>
      <c r="D80" s="9">
        <f>VLOOKUP(A80,'[1]Исходные данные'!$A:$BF,'[1]Исходные данные'!$O$3,0)</f>
        <v>65867.337966352352</v>
      </c>
      <c r="E80" s="12">
        <f>VLOOKUP(A80,'[1]Исходные данные'!$A:$BF,'[1]Исходные данные'!$AP$3,0)</f>
        <v>46</v>
      </c>
      <c r="F80" s="10">
        <f>VLOOKUP(A80,'[1]Исходные данные'!$A:$BF,'[1]Исходные данные'!$AQ$3,0)</f>
        <v>2.5291828793774319E-2</v>
      </c>
      <c r="G80" s="12">
        <f>VLOOKUP(A80,'[1]Исходные данные'!$A:$BF,'[1]Исходные данные'!$AT$3,0)</f>
        <v>7</v>
      </c>
      <c r="H80" s="11">
        <f>VLOOKUP(A80,'[1]Исходные данные'!$A:$BF,'[1]Исходные данные'!$AU$3,0)</f>
        <v>0.70502074329207376</v>
      </c>
      <c r="I80" s="12">
        <f>VLOOKUP(A80,'[1]Исходные данные'!$A:$BF,'[1]Исходные данные'!$AX$3,0)</f>
        <v>4</v>
      </c>
      <c r="J80" s="10">
        <f>VLOOKUP(A80,'[1]Исходные данные'!$A:$BF,'[1]Исходные данные'!$BC$3,0)</f>
        <v>7.5635318945184342E-3</v>
      </c>
      <c r="K80" s="12">
        <f>VLOOKUP(A80,'[1]Исходные данные'!$A:$BF,'[1]Исходные данные'!$BE$3,0)</f>
        <v>57</v>
      </c>
      <c r="L80" s="14">
        <f>VLOOKUP(A80,'[1]Исходные данные'!$A:$BF,'[1]Исходные данные'!$AY$3,0)+100%</f>
        <v>0.70155073558803704</v>
      </c>
      <c r="M80" s="12">
        <f>VLOOKUP(A80,'[1]Исходные данные'!$A:$BF,'[1]Исходные данные'!$BA$3,0)</f>
        <v>18</v>
      </c>
      <c r="N80" s="13">
        <f>VLOOKUP(A80,'[1]Исходные данные'!$A:$BF,'[1]Исходные данные'!$BF$3,0)</f>
        <v>180</v>
      </c>
      <c r="O80" s="15">
        <f t="shared" si="1"/>
        <v>72</v>
      </c>
      <c r="P80" t="s">
        <v>99</v>
      </c>
      <c r="Q80">
        <f>VLOOKUP(A80,'[1]Исходные данные'!A:BK,63,0)</f>
        <v>0</v>
      </c>
    </row>
    <row r="81" spans="1:17" x14ac:dyDescent="0.25">
      <c r="A81" s="6" t="s">
        <v>23</v>
      </c>
      <c r="B81" s="8">
        <f>VLOOKUP(A81,'[1]Исходные данные'!$A:$BF,'[1]Исходные данные'!$P$3,0)</f>
        <v>4.4092654241989049E-2</v>
      </c>
      <c r="C81" s="12">
        <f>VLOOKUP(A81,'[1]Исходные данные'!$A:$BF,'[1]Исходные данные'!$AL$3,0)</f>
        <v>29</v>
      </c>
      <c r="D81" s="9">
        <f>VLOOKUP(A81,'[1]Исходные данные'!$A:$BF,'[1]Исходные данные'!$O$3,0)</f>
        <v>55889.401878674769</v>
      </c>
      <c r="E81" s="12">
        <f>VLOOKUP(A81,'[1]Исходные данные'!$A:$BF,'[1]Исходные данные'!$AP$3,0)</f>
        <v>13</v>
      </c>
      <c r="F81" s="10">
        <f>VLOOKUP(A81,'[1]Исходные данные'!$A:$BF,'[1]Исходные данные'!$AQ$3,0)</f>
        <v>3.2794500185804536E-2</v>
      </c>
      <c r="G81" s="12">
        <f>VLOOKUP(A81,'[1]Исходные данные'!$A:$BF,'[1]Исходные данные'!$AT$3,0)</f>
        <v>7</v>
      </c>
      <c r="H81" s="11">
        <f>VLOOKUP(A81,'[1]Исходные данные'!$A:$BF,'[1]Исходные данные'!$AU$3,0)</f>
        <v>1.0636446801391037</v>
      </c>
      <c r="I81" s="12">
        <f>VLOOKUP(A81,'[1]Исходные данные'!$A:$BF,'[1]Исходные данные'!$AX$3,0)</f>
        <v>27</v>
      </c>
      <c r="J81" s="10">
        <f>VLOOKUP(A81,'[1]Исходные данные'!$A:$BF,'[1]Исходные данные'!$BC$3,0)</f>
        <v>-1.2174702609043351E-2</v>
      </c>
      <c r="K81" s="12">
        <f>VLOOKUP(A81,'[1]Исходные данные'!$A:$BF,'[1]Исходные данные'!$BE$3,0)</f>
        <v>42</v>
      </c>
      <c r="L81" s="14">
        <f>VLOOKUP(A81,'[1]Исходные данные'!$A:$BF,'[1]Исходные данные'!$AY$3,0)+100%</f>
        <v>0.7250369855990505</v>
      </c>
      <c r="M81" s="12">
        <f>VLOOKUP(A81,'[1]Исходные данные'!$A:$BF,'[1]Исходные данные'!$BA$3,0)</f>
        <v>21</v>
      </c>
      <c r="N81" s="13">
        <f>VLOOKUP(A81,'[1]Исходные данные'!$A:$BF,'[1]Исходные данные'!$BF$3,0)</f>
        <v>139</v>
      </c>
      <c r="O81" s="15">
        <f t="shared" si="1"/>
        <v>84</v>
      </c>
      <c r="P81" t="s">
        <v>108</v>
      </c>
      <c r="Q81">
        <f>VLOOKUP(A81,'[1]Исходные данные'!A:BK,63,0)</f>
        <v>0</v>
      </c>
    </row>
    <row r="82" spans="1:17" x14ac:dyDescent="0.25">
      <c r="A82" s="6" t="s">
        <v>10</v>
      </c>
      <c r="B82" s="8">
        <f>VLOOKUP(A82,'[1]Исходные данные'!$A:$BF,'[1]Исходные данные'!$P$3,0)</f>
        <v>4.0212547137470002E-2</v>
      </c>
      <c r="C82" s="12">
        <f>VLOOKUP(A82,'[1]Исходные данные'!$A:$BF,'[1]Исходные данные'!$AL$3,0)</f>
        <v>16</v>
      </c>
      <c r="D82" s="9">
        <f>VLOOKUP(A82,'[1]Исходные данные'!$A:$BF,'[1]Исходные данные'!$O$3,0)</f>
        <v>60363.798700980376</v>
      </c>
      <c r="E82" s="12">
        <f>VLOOKUP(A82,'[1]Исходные данные'!$A:$BF,'[1]Исходные данные'!$AP$3,0)</f>
        <v>29</v>
      </c>
      <c r="F82" s="10">
        <f>VLOOKUP(A82,'[1]Исходные данные'!$A:$BF,'[1]Исходные данные'!$AQ$3,0)</f>
        <v>5.613643014872164E-2</v>
      </c>
      <c r="G82" s="12">
        <f>VLOOKUP(A82,'[1]Исходные данные'!$A:$BF,'[1]Исходные данные'!$AT$3,0)</f>
        <v>22</v>
      </c>
      <c r="H82" s="11">
        <f>VLOOKUP(A82,'[1]Исходные данные'!$A:$BF,'[1]Исходные данные'!$AU$3,0)</f>
        <v>1.2746084714417434</v>
      </c>
      <c r="I82" s="12">
        <f>VLOOKUP(A82,'[1]Исходные данные'!$A:$BF,'[1]Исходные данные'!$AX$3,0)</f>
        <v>45</v>
      </c>
      <c r="J82" s="10">
        <f>VLOOKUP(A82,'[1]Исходные данные'!$A:$BF,'[1]Исходные данные'!$BC$3,0)</f>
        <v>-3.2886292214402695E-2</v>
      </c>
      <c r="K82" s="12">
        <f>VLOOKUP(A82,'[1]Исходные данные'!$A:$BF,'[1]Исходные данные'!$BE$3,0)</f>
        <v>30</v>
      </c>
      <c r="L82" s="14">
        <f>VLOOKUP(A82,'[1]Исходные данные'!$A:$BF,'[1]Исходные данные'!$AY$3,0)+100%</f>
        <v>0.73652463910701249</v>
      </c>
      <c r="M82" s="12">
        <f>VLOOKUP(A82,'[1]Исходные данные'!$A:$BF,'[1]Исходные данные'!$BA$3,0)</f>
        <v>24</v>
      </c>
      <c r="N82" s="13">
        <f>VLOOKUP(A82,'[1]Исходные данные'!$A:$BF,'[1]Исходные данные'!$BF$3,0)</f>
        <v>166</v>
      </c>
      <c r="O82" s="15">
        <f t="shared" si="1"/>
        <v>78</v>
      </c>
      <c r="P82" t="s">
        <v>109</v>
      </c>
      <c r="Q82">
        <f>VLOOKUP(A82,'[1]Исходные данные'!A:BK,63,0)</f>
        <v>0</v>
      </c>
    </row>
    <row r="83" spans="1:17" x14ac:dyDescent="0.25">
      <c r="A83" s="6" t="s">
        <v>48</v>
      </c>
      <c r="B83" s="8">
        <f>VLOOKUP(A83,'[1]Исходные данные'!$A:$BF,'[1]Исходные данные'!$P$3,0)</f>
        <v>4.420043033291253E-2</v>
      </c>
      <c r="C83" s="12">
        <f>VLOOKUP(A83,'[1]Исходные данные'!$A:$BF,'[1]Исходные данные'!$AL$3,0)</f>
        <v>29</v>
      </c>
      <c r="D83" s="9">
        <f>VLOOKUP(A83,'[1]Исходные данные'!$A:$BF,'[1]Исходные данные'!$O$3,0)</f>
        <v>52814.923369858087</v>
      </c>
      <c r="E83" s="12">
        <f>VLOOKUP(A83,'[1]Исходные данные'!$A:$BF,'[1]Исходные данные'!$AP$3,0)</f>
        <v>9</v>
      </c>
      <c r="F83" s="10">
        <f>VLOOKUP(A83,'[1]Исходные данные'!$A:$BF,'[1]Исходные данные'!$AQ$3,0)</f>
        <v>3.4752849027978684E-2</v>
      </c>
      <c r="G83" s="12">
        <f>VLOOKUP(A83,'[1]Исходные данные'!$A:$BF,'[1]Исходные данные'!$AT$3,0)</f>
        <v>11</v>
      </c>
      <c r="H83" s="11">
        <f>VLOOKUP(A83,'[1]Исходные данные'!$A:$BF,'[1]Исходные данные'!$AU$3,0)</f>
        <v>0.98551074040747932</v>
      </c>
      <c r="I83" s="12">
        <f>VLOOKUP(A83,'[1]Исходные данные'!$A:$BF,'[1]Исходные данные'!$AX$3,0)</f>
        <v>16</v>
      </c>
      <c r="J83" s="10">
        <f>VLOOKUP(A83,'[1]Исходные данные'!$A:$BF,'[1]Исходные данные'!$BC$3,0)</f>
        <v>5.1967211880800585E-2</v>
      </c>
      <c r="K83" s="12">
        <f>VLOOKUP(A83,'[1]Исходные данные'!$A:$BF,'[1]Исходные данные'!$BE$3,0)</f>
        <v>77</v>
      </c>
      <c r="L83" s="14">
        <f>VLOOKUP(A83,'[1]Исходные данные'!$A:$BF,'[1]Исходные данные'!$AY$3,0)+100%</f>
        <v>0.68519645715844912</v>
      </c>
      <c r="M83" s="12">
        <f>VLOOKUP(A83,'[1]Исходные данные'!$A:$BF,'[1]Исходные данные'!$BA$3,0)</f>
        <v>15</v>
      </c>
      <c r="N83" s="13">
        <f>VLOOKUP(A83,'[1]Исходные данные'!$A:$BF,'[1]Исходные данные'!$BF$3,0)</f>
        <v>157</v>
      </c>
      <c r="O83" s="15">
        <f t="shared" si="1"/>
        <v>81</v>
      </c>
      <c r="P83" t="s">
        <v>108</v>
      </c>
      <c r="Q83">
        <f>VLOOKUP(A83,'[1]Исходные данные'!A:BK,63,0)</f>
        <v>0</v>
      </c>
    </row>
    <row r="84" spans="1:17" x14ac:dyDescent="0.25">
      <c r="A84" s="6" t="s">
        <v>52</v>
      </c>
      <c r="B84" s="8">
        <f>VLOOKUP(A84,'[1]Исходные данные'!$A:$BF,'[1]Исходные данные'!$P$3,0)</f>
        <v>3.9540627596489832E-2</v>
      </c>
      <c r="C84" s="12">
        <f>VLOOKUP(A84,'[1]Исходные данные'!$A:$BF,'[1]Исходные данные'!$AL$3,0)</f>
        <v>14</v>
      </c>
      <c r="D84" s="9">
        <f>VLOOKUP(A84,'[1]Исходные данные'!$A:$BF,'[1]Исходные данные'!$O$3,0)</f>
        <v>60214.848221070803</v>
      </c>
      <c r="E84" s="12">
        <f>VLOOKUP(A84,'[1]Исходные данные'!$A:$BF,'[1]Исходные данные'!$AP$3,0)</f>
        <v>29</v>
      </c>
      <c r="F84" s="10">
        <f>VLOOKUP(A84,'[1]Исходные данные'!$A:$BF,'[1]Исходные данные'!$AQ$3,0)</f>
        <v>8.6979081326123767E-2</v>
      </c>
      <c r="G84" s="12">
        <f>VLOOKUP(A84,'[1]Исходные данные'!$A:$BF,'[1]Исходные данные'!$AT$3,0)</f>
        <v>39</v>
      </c>
      <c r="H84" s="11">
        <f>VLOOKUP(A84,'[1]Исходные данные'!$A:$BF,'[1]Исходные данные'!$AU$3,0)</f>
        <v>0.85903873057699209</v>
      </c>
      <c r="I84" s="12">
        <f>VLOOKUP(A84,'[1]Исходные данные'!$A:$BF,'[1]Исходные данные'!$AX$3,0)</f>
        <v>9</v>
      </c>
      <c r="J84" s="10">
        <f>VLOOKUP(A84,'[1]Исходные данные'!$A:$BF,'[1]Исходные данные'!$BC$3,0)</f>
        <v>-4.3945794048276803E-2</v>
      </c>
      <c r="K84" s="12">
        <f>VLOOKUP(A84,'[1]Исходные данные'!$A:$BF,'[1]Исходные данные'!$BE$3,0)</f>
        <v>29</v>
      </c>
      <c r="L84" s="14">
        <f>VLOOKUP(A84,'[1]Исходные данные'!$A:$BF,'[1]Исходные данные'!$AY$3,0)+100%</f>
        <v>0.7748948936913862</v>
      </c>
      <c r="M84" s="12">
        <f>VLOOKUP(A84,'[1]Исходные данные'!$A:$BF,'[1]Исходные данные'!$BA$3,0)</f>
        <v>34</v>
      </c>
      <c r="N84" s="13">
        <f>VLOOKUP(A84,'[1]Исходные данные'!$A:$BF,'[1]Исходные данные'!$BF$3,0)</f>
        <v>154</v>
      </c>
      <c r="O84" s="15">
        <f t="shared" si="1"/>
        <v>82</v>
      </c>
      <c r="P84" t="s">
        <v>109</v>
      </c>
      <c r="Q84">
        <f>VLOOKUP(A84,'[1]Исходные данные'!A:BK,63,0)</f>
        <v>0</v>
      </c>
    </row>
    <row r="85" spans="1:17" x14ac:dyDescent="0.25">
      <c r="A85" s="6" t="s">
        <v>58</v>
      </c>
      <c r="B85" s="8">
        <f>VLOOKUP(A85,'[1]Исходные данные'!$A:$BF,'[1]Исходные данные'!$P$3,0)</f>
        <v>3.8433611160462545E-2</v>
      </c>
      <c r="C85" s="12">
        <f>VLOOKUP(A85,'[1]Исходные данные'!$A:$BF,'[1]Исходные данные'!$AL$3,0)</f>
        <v>12</v>
      </c>
      <c r="D85" s="9">
        <f>VLOOKUP(A85,'[1]Исходные данные'!$A:$BF,'[1]Исходные данные'!$O$3,0)</f>
        <v>59178.014194553332</v>
      </c>
      <c r="E85" s="12">
        <f>VLOOKUP(A85,'[1]Исходные данные'!$A:$BF,'[1]Исходные данные'!$AP$3,0)</f>
        <v>21</v>
      </c>
      <c r="F85" s="10">
        <f>VLOOKUP(A85,'[1]Исходные данные'!$A:$BF,'[1]Исходные данные'!$AQ$3,0)</f>
        <v>6.4771212794313637E-2</v>
      </c>
      <c r="G85" s="12">
        <f>VLOOKUP(A85,'[1]Исходные данные'!$A:$BF,'[1]Исходные данные'!$AT$3,0)</f>
        <v>28</v>
      </c>
      <c r="H85" s="11">
        <f>VLOOKUP(A85,'[1]Исходные данные'!$A:$BF,'[1]Исходные данные'!$AU$3,0)</f>
        <v>1.0011841771494578</v>
      </c>
      <c r="I85" s="12">
        <f>VLOOKUP(A85,'[1]Исходные данные'!$A:$BF,'[1]Исходные данные'!$AX$3,0)</f>
        <v>21</v>
      </c>
      <c r="J85" s="10">
        <f>VLOOKUP(A85,'[1]Исходные данные'!$A:$BF,'[1]Исходные данные'!$BC$3,0)</f>
        <v>3.7709061175945885E-2</v>
      </c>
      <c r="K85" s="12">
        <f>VLOOKUP(A85,'[1]Исходные данные'!$A:$BF,'[1]Исходные данные'!$BE$3,0)</f>
        <v>73</v>
      </c>
      <c r="L85" s="14">
        <f>VLOOKUP(A85,'[1]Исходные данные'!$A:$BF,'[1]Исходные данные'!$AY$3,0)+100%</f>
        <v>0.6274888072680509</v>
      </c>
      <c r="M85" s="12">
        <f>VLOOKUP(A85,'[1]Исходные данные'!$A:$BF,'[1]Исходные данные'!$BA$3,0)</f>
        <v>9</v>
      </c>
      <c r="N85" s="13">
        <f>VLOOKUP(A85,'[1]Исходные данные'!$A:$BF,'[1]Исходные данные'!$BF$3,0)</f>
        <v>164</v>
      </c>
      <c r="O85" s="15">
        <f t="shared" si="1"/>
        <v>79</v>
      </c>
      <c r="P85" t="s">
        <v>109</v>
      </c>
      <c r="Q85">
        <f>VLOOKUP(A85,'[1]Исходные данные'!A:BK,63,0)</f>
        <v>0</v>
      </c>
    </row>
    <row r="86" spans="1:17" x14ac:dyDescent="0.25">
      <c r="A86" s="6" t="s">
        <v>70</v>
      </c>
      <c r="B86" s="8">
        <f>VLOOKUP(A86,'[1]Исходные данные'!$A:$BF,'[1]Исходные данные'!$P$3,0)</f>
        <v>5.6292713003788436E-2</v>
      </c>
      <c r="C86" s="12">
        <f>VLOOKUP(A86,'[1]Исходные данные'!$A:$BF,'[1]Исходные данные'!$AL$3,0)</f>
        <v>74</v>
      </c>
      <c r="D86" s="9">
        <f>VLOOKUP(A86,'[1]Исходные данные'!$A:$BF,'[1]Исходные данные'!$O$3,0)</f>
        <v>59334.659100231598</v>
      </c>
      <c r="E86" s="12">
        <f>VLOOKUP(A86,'[1]Исходные данные'!$A:$BF,'[1]Исходные данные'!$AP$3,0)</f>
        <v>21</v>
      </c>
      <c r="F86" s="10">
        <f>VLOOKUP(A86,'[1]Исходные данные'!$A:$BF,'[1]Исходные данные'!$AQ$3,0)</f>
        <v>0.10490141399560382</v>
      </c>
      <c r="G86" s="12">
        <f>VLOOKUP(A86,'[1]Исходные данные'!$A:$BF,'[1]Исходные данные'!$AT$3,0)</f>
        <v>48</v>
      </c>
      <c r="H86" s="11">
        <f>VLOOKUP(A86,'[1]Исходные данные'!$A:$BF,'[1]Исходные данные'!$AU$3,0)</f>
        <v>0.85772140007616859</v>
      </c>
      <c r="I86" s="12">
        <f>VLOOKUP(A86,'[1]Исходные данные'!$A:$BF,'[1]Исходные данные'!$AX$3,0)</f>
        <v>9</v>
      </c>
      <c r="J86" s="10">
        <f>VLOOKUP(A86,'[1]Исходные данные'!$A:$BF,'[1]Исходные данные'!$BC$3,0)</f>
        <v>-0.16615655224581041</v>
      </c>
      <c r="K86" s="12">
        <f>VLOOKUP(A86,'[1]Исходные данные'!$A:$BF,'[1]Исходные данные'!$BE$3,0)</f>
        <v>10</v>
      </c>
      <c r="L86" s="14">
        <f>VLOOKUP(A86,'[1]Исходные данные'!$A:$BF,'[1]Исходные данные'!$AY$3,0)+100%</f>
        <v>0.66964548234731824</v>
      </c>
      <c r="M86" s="12">
        <f>VLOOKUP(A86,'[1]Исходные данные'!$A:$BF,'[1]Исходные данные'!$BA$3,0)</f>
        <v>13</v>
      </c>
      <c r="N86" s="13">
        <f>VLOOKUP(A86,'[1]Исходные данные'!$A:$BF,'[1]Исходные данные'!$BF$3,0)</f>
        <v>175</v>
      </c>
      <c r="O86" s="15">
        <f t="shared" si="1"/>
        <v>74</v>
      </c>
      <c r="P86" t="s">
        <v>111</v>
      </c>
      <c r="Q86" t="str">
        <f>VLOOKUP(A86,'[1]Исходные данные'!A:BK,63,0)</f>
        <v>*</v>
      </c>
    </row>
    <row r="87" spans="1:17" x14ac:dyDescent="0.25">
      <c r="A87" s="6" t="s">
        <v>7</v>
      </c>
      <c r="B87" s="8">
        <f>VLOOKUP(A87,'[1]Исходные данные'!$A:$BF,'[1]Исходные данные'!$P$3,0)</f>
        <v>1.3873676524278934E-2</v>
      </c>
      <c r="C87" s="12">
        <f>VLOOKUP(A87,'[1]Исходные данные'!$A:$BF,'[1]Исходные данные'!$AL$3,0)</f>
        <v>1</v>
      </c>
      <c r="D87" s="9">
        <f>VLOOKUP(A87,'[1]Исходные данные'!$A:$BF,'[1]Исходные данные'!$O$3,0)</f>
        <v>48955.039736842104</v>
      </c>
      <c r="E87" s="12">
        <f>VLOOKUP(A87,'[1]Исходные данные'!$A:$BF,'[1]Исходные данные'!$AP$3,0)</f>
        <v>3</v>
      </c>
      <c r="F87" s="10">
        <f>VLOOKUP(A87,'[1]Исходные данные'!$A:$BF,'[1]Исходные данные'!$AQ$3,0)</f>
        <v>0</v>
      </c>
      <c r="G87" s="12">
        <f>VLOOKUP(A87,'[1]Исходные данные'!$A:$BF,'[1]Исходные данные'!$AT$3,0)</f>
        <v>62</v>
      </c>
      <c r="H87" s="11">
        <f>VLOOKUP(A87,'[1]Исходные данные'!$A:$BF,'[1]Исходные данные'!$AU$3,0)</f>
        <v>0</v>
      </c>
      <c r="I87" s="12">
        <f>VLOOKUP(A87,'[1]Исходные данные'!$A:$BF,'[1]Исходные данные'!$AX$3,0)</f>
        <v>41</v>
      </c>
      <c r="J87" s="10">
        <f>VLOOKUP(A87,'[1]Исходные данные'!$A:$BF,'[1]Исходные данные'!$BC$3,0)</f>
        <v>7.0580251102816419E-2</v>
      </c>
      <c r="K87" s="12">
        <f>VLOOKUP(A87,'[1]Исходные данные'!$A:$BF,'[1]Исходные данные'!$BE$3,0)</f>
        <v>82</v>
      </c>
      <c r="L87" s="14">
        <f>VLOOKUP(A87,'[1]Исходные данные'!$A:$BF,'[1]Исходные данные'!$AY$3,0)+100%</f>
        <v>0.28524976676164915</v>
      </c>
      <c r="M87" s="12">
        <f>VLOOKUP(A87,'[1]Исходные данные'!$A:$BF,'[1]Исходные данные'!$BA$3,0)</f>
        <v>1</v>
      </c>
      <c r="N87" s="13">
        <f>VLOOKUP(A87,'[1]Исходные данные'!$A:$BF,'[1]Исходные данные'!$BF$3,0)</f>
        <v>190</v>
      </c>
      <c r="O87" s="15">
        <f t="shared" si="1"/>
        <v>68</v>
      </c>
      <c r="P87" t="s">
        <v>7</v>
      </c>
      <c r="Q87">
        <f>VLOOKUP(A87,'[1]Исходные данные'!A:BK,63,0)</f>
        <v>0</v>
      </c>
    </row>
    <row r="88" spans="1:17" x14ac:dyDescent="0.25">
      <c r="A88" s="6" t="s">
        <v>56</v>
      </c>
      <c r="B88" s="8">
        <f>VLOOKUP(A88,'[1]Исходные данные'!$A:$BF,'[1]Исходные данные'!$P$3,0)</f>
        <v>3.6962953702546153E-2</v>
      </c>
      <c r="C88" s="12">
        <f>VLOOKUP(A88,'[1]Исходные данные'!$A:$BF,'[1]Исходные данные'!$AL$3,0)</f>
        <v>10</v>
      </c>
      <c r="D88" s="9">
        <f>VLOOKUP(A88,'[1]Исходные данные'!$A:$BF,'[1]Исходные данные'!$O$3,0)</f>
        <v>56948.480086433665</v>
      </c>
      <c r="E88" s="12">
        <f>VLOOKUP(A88,'[1]Исходные данные'!$A:$BF,'[1]Исходные данные'!$AP$3,0)</f>
        <v>15</v>
      </c>
      <c r="F88" s="10">
        <f>VLOOKUP(A88,'[1]Исходные данные'!$A:$BF,'[1]Исходные данные'!$AQ$3,0)</f>
        <v>3.7337976397755851E-2</v>
      </c>
      <c r="G88" s="12">
        <f>VLOOKUP(A88,'[1]Исходные данные'!$A:$BF,'[1]Исходные данные'!$AT$3,0)</f>
        <v>11</v>
      </c>
      <c r="H88" s="11">
        <f>VLOOKUP(A88,'[1]Исходные данные'!$A:$BF,'[1]Исходные данные'!$AU$3,0)</f>
        <v>0.93673286521924037</v>
      </c>
      <c r="I88" s="12">
        <f>VLOOKUP(A88,'[1]Исходные данные'!$A:$BF,'[1]Исходные данные'!$AX$3,0)</f>
        <v>14</v>
      </c>
      <c r="J88" s="10">
        <f>VLOOKUP(A88,'[1]Исходные данные'!$A:$BF,'[1]Исходные данные'!$BC$3,0)</f>
        <v>-5.5802714009344683E-3</v>
      </c>
      <c r="K88" s="12">
        <f>VLOOKUP(A88,'[1]Исходные данные'!$A:$BF,'[1]Исходные данные'!$BE$3,0)</f>
        <v>45</v>
      </c>
      <c r="L88" s="14">
        <f>VLOOKUP(A88,'[1]Исходные данные'!$A:$BF,'[1]Исходные данные'!$AY$3,0)+100%</f>
        <v>0.70835694232861213</v>
      </c>
      <c r="M88" s="12">
        <f>VLOOKUP(A88,'[1]Исходные данные'!$A:$BF,'[1]Исходные данные'!$BA$3,0)</f>
        <v>19</v>
      </c>
      <c r="N88" s="13">
        <f>VLOOKUP(A88,'[1]Исходные данные'!$A:$BF,'[1]Исходные данные'!$BF$3,0)</f>
        <v>114</v>
      </c>
      <c r="O88" s="15">
        <f t="shared" si="1"/>
        <v>86</v>
      </c>
      <c r="P88" t="s">
        <v>108</v>
      </c>
      <c r="Q88">
        <f>VLOOKUP(A88,'[1]Исходные данные'!A:BK,63,0)</f>
        <v>0</v>
      </c>
    </row>
  </sheetData>
  <autoFilter ref="A2:Q88">
    <sortState ref="A3:S88">
      <sortCondition ref="O2:O88"/>
    </sortState>
  </autoFilter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Лист2</vt:lpstr>
      <vt:lpstr>Лист3</vt:lpstr>
      <vt:lpstr>Рейтинг места 9 мес 2019 </vt:lpstr>
      <vt:lpstr>Изменение рейтинга</vt:lpstr>
      <vt:lpstr>жалобы</vt:lpstr>
      <vt:lpstr>Рейтинг 9 мес 2017</vt:lpstr>
      <vt:lpstr>Рейтинг 9 мес 2018</vt:lpstr>
    </vt:vector>
  </TitlesOfParts>
  <Company>РСА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Сюзюмский Илья Николаевич</dc:creator>
  <cp:lastModifiedBy>Пермякова Елена Евгеньевна</cp:lastModifiedBy>
  <cp:lastPrinted>2020-01-27T08:58:42Z</cp:lastPrinted>
  <dcterms:created xsi:type="dcterms:W3CDTF">2016-08-18T10:42:53Z</dcterms:created>
  <dcterms:modified xsi:type="dcterms:W3CDTF">2020-01-27T11:27:06Z</dcterms:modified>
</cp:coreProperties>
</file>